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dfec849d0fdcfd/MoKoTa/Mokota 2020/"/>
    </mc:Choice>
  </mc:AlternateContent>
  <xr:revisionPtr revIDLastSave="1223" documentId="8_{60381403-3133-EB4B-9787-2C597CA2826C}" xr6:coauthVersionLast="45" xr6:coauthVersionMax="45" xr10:uidLastSave="{C0775C56-42C5-5848-96F1-9179A5A23438}"/>
  <bookViews>
    <workbookView xWindow="0" yWindow="460" windowWidth="28800" windowHeight="16600" activeTab="4" xr2:uid="{AF798D81-7425-724D-BB0D-198C1E099B02}"/>
  </bookViews>
  <sheets>
    <sheet name="List1" sheetId="1" r:id="rId1"/>
    <sheet name="Cyklo etapa" sheetId="3" r:id="rId2"/>
    <sheet name="Mokrá" sheetId="4" r:id="rId3"/>
    <sheet name="Tajná" sheetId="7" r:id="rId4"/>
    <sheet name="Celkem" sheetId="5" r:id="rId5"/>
  </sheets>
  <definedNames>
    <definedName name="_xlnm._FilterDatabase" localSheetId="4" hidden="1">Celkem!$J$1:$L$14</definedName>
    <definedName name="_xlnm._FilterDatabase" localSheetId="3" hidden="1">Tajná!$A$1:$I$1</definedName>
    <definedName name="celkem">Celkem!$K$2:$K$14</definedName>
    <definedName name="cyklo">'Cyklo etapa'!$B$26:$N$26</definedName>
    <definedName name="matka">List1!$F$1:$G$7</definedName>
    <definedName name="mokra">Mokrá!$H$59:$U$59</definedName>
    <definedName name="tajna">Tajná!$G$2:$G$14</definedName>
    <definedName name="tymy">List1!$A$2:$B$15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5" l="1"/>
  <c r="L8" i="5"/>
  <c r="L13" i="5"/>
  <c r="L9" i="5"/>
  <c r="L5" i="5"/>
  <c r="L7" i="5"/>
  <c r="L11" i="5"/>
  <c r="L6" i="5"/>
  <c r="L4" i="5"/>
  <c r="L3" i="5"/>
  <c r="L14" i="5"/>
  <c r="L3" i="7"/>
  <c r="L4" i="7"/>
  <c r="L5" i="7"/>
  <c r="L6" i="7"/>
  <c r="L7" i="7"/>
  <c r="L8" i="7"/>
  <c r="L9" i="7"/>
  <c r="L10" i="7"/>
  <c r="L11" i="7"/>
  <c r="L12" i="7"/>
  <c r="L13" i="7"/>
  <c r="L14" i="7"/>
  <c r="L2" i="7"/>
  <c r="K3" i="7"/>
  <c r="K4" i="7"/>
  <c r="K5" i="7"/>
  <c r="K6" i="7"/>
  <c r="K7" i="7"/>
  <c r="K8" i="7"/>
  <c r="K9" i="7"/>
  <c r="K10" i="7"/>
  <c r="K11" i="7"/>
  <c r="K12" i="7"/>
  <c r="K13" i="7"/>
  <c r="K14" i="7"/>
  <c r="K2" i="7"/>
  <c r="G13" i="7"/>
  <c r="G7" i="7"/>
  <c r="G5" i="7"/>
  <c r="G4" i="7"/>
  <c r="G8" i="7"/>
  <c r="G12" i="7"/>
  <c r="G6" i="7"/>
  <c r="G14" i="7"/>
  <c r="G11" i="7"/>
  <c r="G3" i="7"/>
  <c r="G9" i="7"/>
  <c r="G10" i="7"/>
  <c r="G2" i="7"/>
  <c r="I13" i="7"/>
  <c r="I7" i="7"/>
  <c r="I5" i="7"/>
  <c r="I4" i="7"/>
  <c r="I8" i="7"/>
  <c r="I12" i="7"/>
  <c r="I6" i="7"/>
  <c r="I14" i="7"/>
  <c r="I11" i="7"/>
  <c r="I3" i="7"/>
  <c r="I9" i="7"/>
  <c r="I10" i="7"/>
  <c r="I2" i="7"/>
  <c r="U59" i="4"/>
  <c r="K60" i="4" s="1"/>
  <c r="F26" i="3"/>
  <c r="H26" i="3"/>
  <c r="J26" i="3"/>
  <c r="K26" i="3"/>
  <c r="L26" i="3"/>
  <c r="M26" i="3"/>
  <c r="N26" i="3"/>
  <c r="B26" i="3"/>
  <c r="I60" i="4"/>
  <c r="J60" i="4"/>
  <c r="L60" i="4"/>
  <c r="M60" i="4"/>
  <c r="N60" i="4"/>
  <c r="O60" i="4"/>
  <c r="P60" i="4"/>
  <c r="Q60" i="4"/>
  <c r="R60" i="4"/>
  <c r="S60" i="4"/>
  <c r="T60" i="4"/>
  <c r="U60" i="4"/>
  <c r="H60" i="4"/>
  <c r="I59" i="4"/>
  <c r="J59" i="4"/>
  <c r="K59" i="4"/>
  <c r="L59" i="4"/>
  <c r="M59" i="4"/>
  <c r="N59" i="4"/>
  <c r="O59" i="4"/>
  <c r="P59" i="4"/>
  <c r="Q59" i="4"/>
  <c r="R59" i="4"/>
  <c r="S59" i="4"/>
  <c r="T59" i="4"/>
  <c r="H59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H56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I2" i="4"/>
  <c r="I57" i="4" s="1"/>
  <c r="J2" i="4"/>
  <c r="J57" i="4" s="1"/>
  <c r="K2" i="4"/>
  <c r="K57" i="4" s="1"/>
  <c r="L2" i="4"/>
  <c r="M2" i="4"/>
  <c r="M57" i="4" s="1"/>
  <c r="N2" i="4"/>
  <c r="N57" i="4" s="1"/>
  <c r="O2" i="4"/>
  <c r="O57" i="4" s="1"/>
  <c r="P2" i="4"/>
  <c r="P57" i="4" s="1"/>
  <c r="Q2" i="4"/>
  <c r="Q57" i="4" s="1"/>
  <c r="R2" i="4"/>
  <c r="R57" i="4" s="1"/>
  <c r="S2" i="4"/>
  <c r="S57" i="4" s="1"/>
  <c r="T2" i="4"/>
  <c r="T57" i="4" s="1"/>
  <c r="U2" i="4"/>
  <c r="U57" i="4" s="1"/>
  <c r="H2" i="4"/>
  <c r="H57" i="4" s="1"/>
  <c r="C25" i="3"/>
  <c r="D25" i="3"/>
  <c r="E25" i="3"/>
  <c r="F25" i="3"/>
  <c r="G25" i="3"/>
  <c r="H25" i="3"/>
  <c r="I25" i="3"/>
  <c r="J25" i="3"/>
  <c r="K25" i="3"/>
  <c r="L25" i="3"/>
  <c r="M25" i="3"/>
  <c r="N25" i="3"/>
  <c r="B25" i="3"/>
  <c r="D22" i="3"/>
  <c r="E22" i="3"/>
  <c r="F22" i="3"/>
  <c r="G22" i="3"/>
  <c r="H22" i="3"/>
  <c r="I22" i="3"/>
  <c r="J22" i="3"/>
  <c r="K22" i="3"/>
  <c r="L22" i="3"/>
  <c r="M22" i="3"/>
  <c r="N22" i="3"/>
  <c r="C22" i="3"/>
  <c r="B22" i="3"/>
  <c r="D21" i="3"/>
  <c r="E21" i="3"/>
  <c r="F21" i="3"/>
  <c r="G21" i="3"/>
  <c r="H21" i="3"/>
  <c r="I21" i="3"/>
  <c r="J21" i="3"/>
  <c r="K21" i="3"/>
  <c r="L21" i="3"/>
  <c r="M21" i="3"/>
  <c r="N21" i="3"/>
  <c r="C21" i="3"/>
  <c r="B21" i="3"/>
  <c r="D20" i="3"/>
  <c r="E20" i="3"/>
  <c r="F20" i="3"/>
  <c r="G20" i="3"/>
  <c r="H20" i="3"/>
  <c r="I20" i="3"/>
  <c r="J20" i="3"/>
  <c r="K20" i="3"/>
  <c r="L20" i="3"/>
  <c r="M20" i="3"/>
  <c r="N20" i="3"/>
  <c r="C20" i="3"/>
  <c r="B20" i="3"/>
  <c r="N18" i="3"/>
  <c r="F18" i="3"/>
  <c r="G18" i="3"/>
  <c r="H18" i="3"/>
  <c r="I18" i="3"/>
  <c r="J18" i="3"/>
  <c r="K18" i="3"/>
  <c r="L18" i="3"/>
  <c r="M18" i="3"/>
  <c r="B18" i="3"/>
  <c r="B23" i="3" s="1"/>
  <c r="C18" i="3"/>
  <c r="D18" i="3"/>
  <c r="E18" i="3"/>
  <c r="C19" i="3"/>
  <c r="D19" i="3"/>
  <c r="E19" i="3"/>
  <c r="F19" i="3"/>
  <c r="G19" i="3"/>
  <c r="H19" i="3"/>
  <c r="I19" i="3"/>
  <c r="J19" i="3"/>
  <c r="K19" i="3"/>
  <c r="L19" i="3"/>
  <c r="M19" i="3"/>
  <c r="N19" i="3"/>
  <c r="B19" i="3"/>
  <c r="H13" i="7" l="1"/>
  <c r="H10" i="7"/>
  <c r="H14" i="7"/>
  <c r="H4" i="7"/>
  <c r="H9" i="7"/>
  <c r="H5" i="7"/>
  <c r="H3" i="7"/>
  <c r="H12" i="7"/>
  <c r="H7" i="7"/>
  <c r="H6" i="7"/>
  <c r="H2" i="7"/>
  <c r="H11" i="7"/>
  <c r="H8" i="7"/>
  <c r="L57" i="4"/>
  <c r="M23" i="3"/>
  <c r="C23" i="3"/>
  <c r="C26" i="3" s="1"/>
  <c r="N23" i="3"/>
  <c r="L23" i="3"/>
  <c r="K23" i="3"/>
  <c r="J23" i="3"/>
  <c r="I23" i="3"/>
  <c r="I26" i="3" s="1"/>
  <c r="D23" i="3"/>
  <c r="D26" i="3" s="1"/>
  <c r="E23" i="3"/>
  <c r="E26" i="3" s="1"/>
  <c r="F23" i="3"/>
  <c r="G23" i="3"/>
  <c r="G26" i="3" s="1"/>
  <c r="H23" i="3"/>
  <c r="C27" i="3" l="1"/>
  <c r="G27" i="3"/>
  <c r="K27" i="3"/>
  <c r="B27" i="3"/>
  <c r="D27" i="3"/>
  <c r="H27" i="3"/>
  <c r="L27" i="3"/>
  <c r="I27" i="3"/>
  <c r="M27" i="3"/>
  <c r="E27" i="3"/>
  <c r="F27" i="3"/>
  <c r="J27" i="3"/>
  <c r="N27" i="3"/>
</calcChain>
</file>

<file path=xl/sharedStrings.xml><?xml version="1.0" encoding="utf-8"?>
<sst xmlns="http://schemas.openxmlformats.org/spreadsheetml/2006/main" count="189" uniqueCount="83">
  <si>
    <t>Název týmu</t>
  </si>
  <si>
    <t>tjn</t>
  </si>
  <si>
    <t>Tomáš Nosek</t>
  </si>
  <si>
    <t>Jíťa Oktábcová</t>
  </si>
  <si>
    <t>MDC KOALÍ MOŠTÁRNA</t>
  </si>
  <si>
    <t>Tomáš Lněnička</t>
  </si>
  <si>
    <t>Karolína Šrajbrová</t>
  </si>
  <si>
    <t>Hvězdný prach</t>
  </si>
  <si>
    <t>Standa Kašný</t>
  </si>
  <si>
    <t>Míša Macková</t>
  </si>
  <si>
    <t>Hroší Finta</t>
  </si>
  <si>
    <t>Aram Simonian</t>
  </si>
  <si>
    <t>Lucka Nováková</t>
  </si>
  <si>
    <t>Itadakimasu</t>
  </si>
  <si>
    <t>Jan Sýkora</t>
  </si>
  <si>
    <t>Petra Svobodová</t>
  </si>
  <si>
    <t>Koherrence</t>
  </si>
  <si>
    <t>Petr Kopeček</t>
  </si>
  <si>
    <t>Šárka Herrmannová</t>
  </si>
  <si>
    <t>Až po 3. pivu...</t>
  </si>
  <si>
    <t>Marek Šimon</t>
  </si>
  <si>
    <t>Helena Jansová</t>
  </si>
  <si>
    <t>Muclíci</t>
  </si>
  <si>
    <t>Marek Zmeškal</t>
  </si>
  <si>
    <t>Hana Lauerová</t>
  </si>
  <si>
    <t>MarMa</t>
  </si>
  <si>
    <t>Chrabří amatéři</t>
  </si>
  <si>
    <t>Petr Kolář</t>
  </si>
  <si>
    <t>Eva Liptáková</t>
  </si>
  <si>
    <t>Neschopný</t>
  </si>
  <si>
    <t>Adam Lauer</t>
  </si>
  <si>
    <t>Lucie Ženklová</t>
  </si>
  <si>
    <t>Mňau-mňau gang</t>
  </si>
  <si>
    <t>Jiří Rada</t>
  </si>
  <si>
    <t>Veronika Valdmanová</t>
  </si>
  <si>
    <t>TBD</t>
  </si>
  <si>
    <t>Štěpán Houdek</t>
  </si>
  <si>
    <t>Markéta Smolníková</t>
  </si>
  <si>
    <t>Kluk</t>
  </si>
  <si>
    <t>Holka</t>
  </si>
  <si>
    <t>Číslo</t>
  </si>
  <si>
    <t>Martin Holeyšovský</t>
  </si>
  <si>
    <t>Kačka</t>
  </si>
  <si>
    <t>Standa Wiesner</t>
  </si>
  <si>
    <t>Hanka Wiesnerová</t>
  </si>
  <si>
    <t>Do kopce nejdem</t>
  </si>
  <si>
    <t>Ř A</t>
  </si>
  <si>
    <t>Ř B</t>
  </si>
  <si>
    <t>Ř C</t>
  </si>
  <si>
    <t>Ř D</t>
  </si>
  <si>
    <t>Ř E</t>
  </si>
  <si>
    <t>Ř F</t>
  </si>
  <si>
    <t>S 1</t>
  </si>
  <si>
    <t>S 2</t>
  </si>
  <si>
    <t>S 3</t>
  </si>
  <si>
    <t>S 4</t>
  </si>
  <si>
    <t>S 5</t>
  </si>
  <si>
    <t>S 6</t>
  </si>
  <si>
    <t>Ař po 3. pivu</t>
  </si>
  <si>
    <t>Penalizace</t>
  </si>
  <si>
    <t>Forrest</t>
  </si>
  <si>
    <t>Speedtrap</t>
  </si>
  <si>
    <t>Cyklo</t>
  </si>
  <si>
    <t>Celkem</t>
  </si>
  <si>
    <t>Marma</t>
  </si>
  <si>
    <t>TJN</t>
  </si>
  <si>
    <t>MDC Koalí moštárna</t>
  </si>
  <si>
    <t>Do kopce nejedem</t>
  </si>
  <si>
    <t>Hroší finta</t>
  </si>
  <si>
    <t>Mokrá</t>
  </si>
  <si>
    <t>Tým</t>
  </si>
  <si>
    <t>Body</t>
  </si>
  <si>
    <t>Tajná</t>
  </si>
  <si>
    <t>Hladký</t>
  </si>
  <si>
    <t>Žabáci</t>
  </si>
  <si>
    <t>Zátěž</t>
  </si>
  <si>
    <t>Pozadu</t>
  </si>
  <si>
    <t>Čísl</t>
  </si>
  <si>
    <t>Suma</t>
  </si>
  <si>
    <t>Rank</t>
  </si>
  <si>
    <t>Celkem okruhů</t>
  </si>
  <si>
    <t>Do celkokvého</t>
  </si>
  <si>
    <t>Počet bodů do celkového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</si>
</sst>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Border="1"/>
    <xf numFmtId="0" fontId="0" fillId="2" borderId="1" xfId="0" applyFill="1" applyBorder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3" borderId="0" xfId="0" applyFont="1" applyFill="1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5" borderId="1" xfId="0" applyFont="1" applyFill="1" applyBorder="1"/>
    <xf numFmtId="0" fontId="5" fillId="4" borderId="1" xfId="0" applyFont="1" applyFill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0" fillId="5" borderId="0" xfId="0" applyFill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2" xfId="0" applyFill="1" applyBorder="1"/>
    <xf numFmtId="0" fontId="0" fillId="2" borderId="0" xfId="0" applyFill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5" fillId="4" borderId="0" xfId="0" applyFont="1" applyFill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5" xfId="0" applyFill="1" applyBorder="1" applyAlignment="1"/>
    <xf numFmtId="0" fontId="0" fillId="6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379-0948-B243-B48E-984A253D1F46}">
  <dimension ref="A1:G15"/>
  <sheetViews>
    <sheetView zoomScale="125" workbookViewId="0">
      <selection activeCell="A2" sqref="A2:B15"/>
    </sheetView>
  </sheetViews>
  <sheetFormatPr baseColWidth="10" defaultRowHeight="16" x14ac:dyDescent="0.2"/>
  <cols>
    <col min="1" max="1" width="5" style="2" bestFit="1" customWidth="1"/>
    <col min="2" max="2" width="24.6640625" style="2" customWidth="1"/>
    <col min="3" max="3" width="13.33203125" style="2" bestFit="1" customWidth="1"/>
    <col min="4" max="4" width="17.6640625" style="2" bestFit="1" customWidth="1"/>
    <col min="5" max="16384" width="10.83203125" style="2"/>
  </cols>
  <sheetData>
    <row r="1" spans="1:7" x14ac:dyDescent="0.2">
      <c r="A1" s="7" t="s">
        <v>40</v>
      </c>
      <c r="B1" s="4" t="s">
        <v>0</v>
      </c>
      <c r="C1" s="4" t="s">
        <v>38</v>
      </c>
      <c r="D1" s="4" t="s">
        <v>39</v>
      </c>
      <c r="F1" s="3">
        <v>0</v>
      </c>
      <c r="G1" s="3">
        <v>0</v>
      </c>
    </row>
    <row r="2" spans="1:7" x14ac:dyDescent="0.2">
      <c r="A2" s="3">
        <v>1</v>
      </c>
      <c r="B2" s="5" t="s">
        <v>1</v>
      </c>
      <c r="C2" s="5" t="s">
        <v>2</v>
      </c>
      <c r="D2" s="5" t="s">
        <v>3</v>
      </c>
      <c r="F2" s="3">
        <v>1</v>
      </c>
      <c r="G2" s="3">
        <v>11</v>
      </c>
    </row>
    <row r="3" spans="1:7" x14ac:dyDescent="0.2">
      <c r="A3" s="3">
        <v>2</v>
      </c>
      <c r="B3" s="5" t="s">
        <v>4</v>
      </c>
      <c r="C3" s="5" t="s">
        <v>5</v>
      </c>
      <c r="D3" s="5" t="s">
        <v>6</v>
      </c>
      <c r="F3" s="3">
        <v>2</v>
      </c>
      <c r="G3" s="3">
        <v>22</v>
      </c>
    </row>
    <row r="4" spans="1:7" x14ac:dyDescent="0.2">
      <c r="A4" s="3">
        <v>3</v>
      </c>
      <c r="B4" s="5" t="s">
        <v>7</v>
      </c>
      <c r="C4" s="5" t="s">
        <v>8</v>
      </c>
      <c r="D4" s="5" t="s">
        <v>9</v>
      </c>
      <c r="F4" s="3">
        <v>3</v>
      </c>
      <c r="G4" s="3">
        <v>44</v>
      </c>
    </row>
    <row r="5" spans="1:7" x14ac:dyDescent="0.2">
      <c r="A5" s="3">
        <v>4</v>
      </c>
      <c r="B5" s="5" t="s">
        <v>10</v>
      </c>
      <c r="C5" s="5" t="s">
        <v>11</v>
      </c>
      <c r="D5" s="5" t="s">
        <v>12</v>
      </c>
      <c r="F5" s="3">
        <v>4</v>
      </c>
      <c r="G5" s="3">
        <v>55</v>
      </c>
    </row>
    <row r="6" spans="1:7" x14ac:dyDescent="0.2">
      <c r="A6" s="3">
        <v>5</v>
      </c>
      <c r="B6" s="5" t="s">
        <v>13</v>
      </c>
      <c r="C6" s="5" t="s">
        <v>14</v>
      </c>
      <c r="D6" s="6" t="s">
        <v>15</v>
      </c>
      <c r="F6" s="3">
        <v>5</v>
      </c>
      <c r="G6" s="3">
        <v>66</v>
      </c>
    </row>
    <row r="7" spans="1:7" x14ac:dyDescent="0.2">
      <c r="A7" s="3">
        <v>6</v>
      </c>
      <c r="B7" s="5" t="s">
        <v>16</v>
      </c>
      <c r="C7" s="5" t="s">
        <v>17</v>
      </c>
      <c r="D7" s="5" t="s">
        <v>18</v>
      </c>
      <c r="F7" s="3">
        <v>6</v>
      </c>
      <c r="G7" s="3">
        <v>88</v>
      </c>
    </row>
    <row r="8" spans="1:7" x14ac:dyDescent="0.2">
      <c r="A8" s="3">
        <v>7</v>
      </c>
      <c r="B8" s="5" t="s">
        <v>19</v>
      </c>
      <c r="C8" s="5" t="s">
        <v>20</v>
      </c>
      <c r="D8" s="5" t="s">
        <v>21</v>
      </c>
    </row>
    <row r="9" spans="1:7" x14ac:dyDescent="0.2">
      <c r="A9" s="3">
        <v>8</v>
      </c>
      <c r="B9" s="5" t="s">
        <v>22</v>
      </c>
      <c r="C9" s="5" t="s">
        <v>23</v>
      </c>
      <c r="D9" s="5" t="s">
        <v>24</v>
      </c>
    </row>
    <row r="10" spans="1:7" x14ac:dyDescent="0.2">
      <c r="A10" s="3">
        <v>9</v>
      </c>
      <c r="B10" s="5" t="s">
        <v>26</v>
      </c>
      <c r="C10" s="5" t="s">
        <v>27</v>
      </c>
      <c r="D10" s="5" t="s">
        <v>28</v>
      </c>
    </row>
    <row r="11" spans="1:7" x14ac:dyDescent="0.2">
      <c r="A11" s="3">
        <v>10</v>
      </c>
      <c r="B11" s="5" t="s">
        <v>29</v>
      </c>
      <c r="C11" s="5" t="s">
        <v>30</v>
      </c>
      <c r="D11" s="5" t="s">
        <v>31</v>
      </c>
    </row>
    <row r="12" spans="1:7" x14ac:dyDescent="0.2">
      <c r="A12" s="3">
        <v>11</v>
      </c>
      <c r="B12" s="5" t="s">
        <v>32</v>
      </c>
      <c r="C12" s="5" t="s">
        <v>33</v>
      </c>
      <c r="D12" s="5" t="s">
        <v>34</v>
      </c>
    </row>
    <row r="13" spans="1:7" x14ac:dyDescent="0.2">
      <c r="A13" s="3">
        <v>12</v>
      </c>
      <c r="B13" s="5" t="s">
        <v>35</v>
      </c>
      <c r="C13" s="5" t="s">
        <v>36</v>
      </c>
      <c r="D13" s="5" t="s">
        <v>37</v>
      </c>
    </row>
    <row r="14" spans="1:7" x14ac:dyDescent="0.2">
      <c r="A14" s="3">
        <v>13</v>
      </c>
      <c r="B14" s="5" t="s">
        <v>25</v>
      </c>
      <c r="C14" s="8" t="s">
        <v>43</v>
      </c>
      <c r="D14" s="8" t="s">
        <v>44</v>
      </c>
    </row>
    <row r="15" spans="1:7" x14ac:dyDescent="0.2">
      <c r="A15" s="9">
        <v>14</v>
      </c>
      <c r="B15" s="8" t="s">
        <v>45</v>
      </c>
      <c r="C15" s="8" t="s">
        <v>41</v>
      </c>
      <c r="D15" s="8" t="s">
        <v>42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6EBE-BE2C-1848-BEDA-E490CB4C272F}">
  <dimension ref="A1:Q31"/>
  <sheetViews>
    <sheetView topLeftCell="B1" workbookViewId="0">
      <selection activeCell="Q2" sqref="Q2"/>
    </sheetView>
  </sheetViews>
  <sheetFormatPr baseColWidth="10" defaultRowHeight="19" x14ac:dyDescent="0.25"/>
  <cols>
    <col min="1" max="1" width="11.5" style="12" bestFit="1" customWidth="1"/>
    <col min="2" max="2" width="13.1640625" style="12" bestFit="1" customWidth="1"/>
    <col min="3" max="14" width="13" style="12" customWidth="1"/>
    <col min="15" max="15" width="10.83203125" style="12"/>
    <col min="16" max="16" width="20.83203125" style="12" bestFit="1" customWidth="1"/>
    <col min="17" max="17" width="3.5" style="12" bestFit="1" customWidth="1"/>
    <col min="18" max="16384" width="10.83203125" style="12"/>
  </cols>
  <sheetData>
    <row r="1" spans="1:17" ht="41" thickBot="1" x14ac:dyDescent="0.3">
      <c r="B1" s="34" t="s">
        <v>58</v>
      </c>
      <c r="C1" s="47" t="s">
        <v>35</v>
      </c>
      <c r="D1" s="47" t="s">
        <v>16</v>
      </c>
      <c r="E1" s="47" t="s">
        <v>13</v>
      </c>
      <c r="F1" s="47" t="s">
        <v>7</v>
      </c>
      <c r="G1" s="47" t="s">
        <v>64</v>
      </c>
      <c r="H1" s="47" t="s">
        <v>26</v>
      </c>
      <c r="I1" s="47" t="s">
        <v>65</v>
      </c>
      <c r="J1" s="47" t="s">
        <v>66</v>
      </c>
      <c r="K1" s="47" t="s">
        <v>29</v>
      </c>
      <c r="L1" s="47" t="s">
        <v>68</v>
      </c>
      <c r="M1" s="47" t="s">
        <v>22</v>
      </c>
      <c r="N1" s="47" t="s">
        <v>67</v>
      </c>
      <c r="P1" s="62" t="s">
        <v>81</v>
      </c>
      <c r="Q1" s="62"/>
    </row>
    <row r="2" spans="1:17" x14ac:dyDescent="0.25">
      <c r="A2" s="24" t="s">
        <v>46</v>
      </c>
      <c r="B2" s="25">
        <v>2</v>
      </c>
      <c r="C2" s="26">
        <v>6</v>
      </c>
      <c r="D2" s="25">
        <v>4</v>
      </c>
      <c r="E2" s="26">
        <v>3</v>
      </c>
      <c r="F2" s="25">
        <v>5</v>
      </c>
      <c r="G2" s="26">
        <v>4</v>
      </c>
      <c r="H2" s="25">
        <v>1</v>
      </c>
      <c r="I2" s="26">
        <v>5</v>
      </c>
      <c r="J2" s="25">
        <v>5</v>
      </c>
      <c r="K2" s="26">
        <v>1</v>
      </c>
      <c r="L2" s="25">
        <v>5</v>
      </c>
      <c r="M2" s="26">
        <v>3</v>
      </c>
      <c r="N2" s="27">
        <v>1</v>
      </c>
      <c r="P2" s="48" t="s">
        <v>58</v>
      </c>
      <c r="Q2" s="48">
        <v>2</v>
      </c>
    </row>
    <row r="3" spans="1:17" x14ac:dyDescent="0.25">
      <c r="A3" s="28" t="s">
        <v>47</v>
      </c>
      <c r="B3" s="18">
        <v>3</v>
      </c>
      <c r="C3" s="14">
        <v>4</v>
      </c>
      <c r="D3" s="18">
        <v>6</v>
      </c>
      <c r="E3" s="14">
        <v>4</v>
      </c>
      <c r="F3" s="18">
        <v>3</v>
      </c>
      <c r="G3" s="14">
        <v>4</v>
      </c>
      <c r="H3" s="18">
        <v>2</v>
      </c>
      <c r="I3" s="14">
        <v>5</v>
      </c>
      <c r="J3" s="18">
        <v>5</v>
      </c>
      <c r="K3" s="14">
        <v>3</v>
      </c>
      <c r="L3" s="18">
        <v>4</v>
      </c>
      <c r="M3" s="14">
        <v>4</v>
      </c>
      <c r="N3" s="29">
        <v>3</v>
      </c>
      <c r="P3" s="48" t="s">
        <v>35</v>
      </c>
      <c r="Q3" s="48">
        <v>11</v>
      </c>
    </row>
    <row r="4" spans="1:17" x14ac:dyDescent="0.25">
      <c r="A4" s="28" t="s">
        <v>48</v>
      </c>
      <c r="B4" s="18">
        <v>2</v>
      </c>
      <c r="C4" s="14">
        <v>3</v>
      </c>
      <c r="D4" s="18">
        <v>5</v>
      </c>
      <c r="E4" s="14">
        <v>2</v>
      </c>
      <c r="F4" s="18">
        <v>3</v>
      </c>
      <c r="G4" s="14">
        <v>3</v>
      </c>
      <c r="H4" s="18">
        <v>2</v>
      </c>
      <c r="I4" s="14">
        <v>6</v>
      </c>
      <c r="J4" s="18">
        <v>3</v>
      </c>
      <c r="K4" s="14">
        <v>2</v>
      </c>
      <c r="L4" s="18">
        <v>6</v>
      </c>
      <c r="M4" s="14">
        <v>4</v>
      </c>
      <c r="N4" s="29">
        <v>3</v>
      </c>
      <c r="P4" s="48" t="s">
        <v>16</v>
      </c>
      <c r="Q4" s="48">
        <v>12</v>
      </c>
    </row>
    <row r="5" spans="1:17" x14ac:dyDescent="0.25">
      <c r="A5" s="28" t="s">
        <v>49</v>
      </c>
      <c r="B5" s="18">
        <v>1</v>
      </c>
      <c r="C5" s="14">
        <v>6</v>
      </c>
      <c r="D5" s="18">
        <v>6</v>
      </c>
      <c r="E5" s="14">
        <v>3</v>
      </c>
      <c r="F5" s="18">
        <v>5</v>
      </c>
      <c r="G5" s="14">
        <v>3</v>
      </c>
      <c r="H5" s="18">
        <v>2</v>
      </c>
      <c r="I5" s="14">
        <v>4</v>
      </c>
      <c r="J5" s="18">
        <v>2</v>
      </c>
      <c r="K5" s="14">
        <v>0</v>
      </c>
      <c r="L5" s="18">
        <v>6</v>
      </c>
      <c r="M5" s="14">
        <v>4</v>
      </c>
      <c r="N5" s="29">
        <v>3</v>
      </c>
      <c r="P5" s="48" t="s">
        <v>13</v>
      </c>
      <c r="Q5" s="48">
        <v>5</v>
      </c>
    </row>
    <row r="6" spans="1:17" x14ac:dyDescent="0.25">
      <c r="A6" s="28" t="s">
        <v>50</v>
      </c>
      <c r="B6" s="18">
        <v>2</v>
      </c>
      <c r="C6" s="14">
        <v>4</v>
      </c>
      <c r="D6" s="18">
        <v>5</v>
      </c>
      <c r="E6" s="14">
        <v>3</v>
      </c>
      <c r="F6" s="18">
        <v>4</v>
      </c>
      <c r="G6" s="14">
        <v>2</v>
      </c>
      <c r="H6" s="18">
        <v>3</v>
      </c>
      <c r="I6" s="14">
        <v>4</v>
      </c>
      <c r="J6" s="18">
        <v>5</v>
      </c>
      <c r="K6" s="14">
        <v>1</v>
      </c>
      <c r="L6" s="18">
        <v>5</v>
      </c>
      <c r="M6" s="14">
        <v>4</v>
      </c>
      <c r="N6" s="29">
        <v>3</v>
      </c>
      <c r="P6" s="48" t="s">
        <v>7</v>
      </c>
      <c r="Q6" s="48">
        <v>9</v>
      </c>
    </row>
    <row r="7" spans="1:17" ht="20" thickBot="1" x14ac:dyDescent="0.3">
      <c r="A7" s="30" t="s">
        <v>51</v>
      </c>
      <c r="B7" s="31">
        <v>1</v>
      </c>
      <c r="C7" s="32">
        <v>4</v>
      </c>
      <c r="D7" s="31">
        <v>3</v>
      </c>
      <c r="E7" s="32">
        <v>4</v>
      </c>
      <c r="F7" s="31">
        <v>5</v>
      </c>
      <c r="G7" s="32">
        <v>2</v>
      </c>
      <c r="H7" s="31">
        <v>4</v>
      </c>
      <c r="I7" s="32">
        <v>2</v>
      </c>
      <c r="J7" s="31">
        <v>4</v>
      </c>
      <c r="K7" s="32">
        <v>0</v>
      </c>
      <c r="L7" s="31">
        <v>3</v>
      </c>
      <c r="M7" s="32">
        <v>4</v>
      </c>
      <c r="N7" s="33">
        <v>5</v>
      </c>
      <c r="P7" s="48" t="s">
        <v>64</v>
      </c>
      <c r="Q7" s="48">
        <v>6</v>
      </c>
    </row>
    <row r="8" spans="1:17" x14ac:dyDescent="0.25">
      <c r="A8" s="24" t="s">
        <v>52</v>
      </c>
      <c r="B8" s="25">
        <v>0</v>
      </c>
      <c r="C8" s="26">
        <v>5</v>
      </c>
      <c r="D8" s="25">
        <v>6</v>
      </c>
      <c r="E8" s="26">
        <v>3</v>
      </c>
      <c r="F8" s="25">
        <v>4</v>
      </c>
      <c r="G8" s="26">
        <v>2</v>
      </c>
      <c r="H8" s="25">
        <v>2</v>
      </c>
      <c r="I8" s="26">
        <v>3</v>
      </c>
      <c r="J8" s="25">
        <v>4</v>
      </c>
      <c r="K8" s="26">
        <v>0</v>
      </c>
      <c r="L8" s="25">
        <v>5</v>
      </c>
      <c r="M8" s="26">
        <v>3</v>
      </c>
      <c r="N8" s="27">
        <v>1</v>
      </c>
      <c r="P8" s="48" t="s">
        <v>26</v>
      </c>
      <c r="Q8" s="48">
        <v>3</v>
      </c>
    </row>
    <row r="9" spans="1:17" x14ac:dyDescent="0.25">
      <c r="A9" s="28" t="s">
        <v>53</v>
      </c>
      <c r="B9" s="18">
        <v>3</v>
      </c>
      <c r="C9" s="14">
        <v>6</v>
      </c>
      <c r="D9" s="18">
        <v>5</v>
      </c>
      <c r="E9" s="14">
        <v>5</v>
      </c>
      <c r="F9" s="18">
        <v>5</v>
      </c>
      <c r="G9" s="14">
        <v>3</v>
      </c>
      <c r="H9" s="18">
        <v>5</v>
      </c>
      <c r="I9" s="14">
        <v>6</v>
      </c>
      <c r="J9" s="18">
        <v>6</v>
      </c>
      <c r="K9" s="14">
        <v>2</v>
      </c>
      <c r="L9" s="18">
        <v>6</v>
      </c>
      <c r="M9" s="14">
        <v>4</v>
      </c>
      <c r="N9" s="29">
        <v>4</v>
      </c>
      <c r="P9" s="48" t="s">
        <v>65</v>
      </c>
      <c r="Q9" s="48">
        <v>10</v>
      </c>
    </row>
    <row r="10" spans="1:17" x14ac:dyDescent="0.25">
      <c r="A10" s="28" t="s">
        <v>54</v>
      </c>
      <c r="B10" s="18">
        <v>2</v>
      </c>
      <c r="C10" s="14">
        <v>6</v>
      </c>
      <c r="D10" s="18">
        <v>4</v>
      </c>
      <c r="E10" s="14">
        <v>3</v>
      </c>
      <c r="F10" s="18">
        <v>5</v>
      </c>
      <c r="G10" s="14">
        <v>3</v>
      </c>
      <c r="H10" s="18">
        <v>2</v>
      </c>
      <c r="I10" s="14">
        <v>4</v>
      </c>
      <c r="J10" s="18">
        <v>4</v>
      </c>
      <c r="K10" s="14">
        <v>2</v>
      </c>
      <c r="L10" s="18">
        <v>4</v>
      </c>
      <c r="M10" s="14">
        <v>3</v>
      </c>
      <c r="N10" s="29">
        <v>2</v>
      </c>
      <c r="P10" s="48" t="s">
        <v>66</v>
      </c>
      <c r="Q10" s="48">
        <v>7</v>
      </c>
    </row>
    <row r="11" spans="1:17" x14ac:dyDescent="0.25">
      <c r="A11" s="28" t="s">
        <v>55</v>
      </c>
      <c r="B11" s="18">
        <v>3</v>
      </c>
      <c r="C11" s="14">
        <v>3</v>
      </c>
      <c r="D11" s="18">
        <v>4</v>
      </c>
      <c r="E11" s="14">
        <v>2</v>
      </c>
      <c r="F11" s="18">
        <v>3</v>
      </c>
      <c r="G11" s="14">
        <v>3</v>
      </c>
      <c r="H11" s="18">
        <v>2</v>
      </c>
      <c r="I11" s="14">
        <v>4</v>
      </c>
      <c r="J11" s="18">
        <v>3</v>
      </c>
      <c r="K11" s="14">
        <v>1</v>
      </c>
      <c r="L11" s="18">
        <v>4</v>
      </c>
      <c r="M11" s="14">
        <v>3</v>
      </c>
      <c r="N11" s="29">
        <v>2</v>
      </c>
      <c r="P11" s="48" t="s">
        <v>29</v>
      </c>
      <c r="Q11" s="48">
        <v>1</v>
      </c>
    </row>
    <row r="12" spans="1:17" x14ac:dyDescent="0.25">
      <c r="A12" s="28" t="s">
        <v>56</v>
      </c>
      <c r="B12" s="18">
        <v>2</v>
      </c>
      <c r="C12" s="14">
        <v>3</v>
      </c>
      <c r="D12" s="18">
        <v>5</v>
      </c>
      <c r="E12" s="14">
        <v>3</v>
      </c>
      <c r="F12" s="18">
        <v>4</v>
      </c>
      <c r="G12" s="14">
        <v>4</v>
      </c>
      <c r="H12" s="18">
        <v>1</v>
      </c>
      <c r="I12" s="14">
        <v>4</v>
      </c>
      <c r="J12" s="18">
        <v>4</v>
      </c>
      <c r="K12" s="14">
        <v>1</v>
      </c>
      <c r="L12" s="18">
        <v>5</v>
      </c>
      <c r="M12" s="14">
        <v>5</v>
      </c>
      <c r="N12" s="29">
        <v>4</v>
      </c>
      <c r="P12" s="48" t="s">
        <v>68</v>
      </c>
      <c r="Q12" s="48">
        <v>13</v>
      </c>
    </row>
    <row r="13" spans="1:17" ht="20" thickBot="1" x14ac:dyDescent="0.3">
      <c r="A13" s="30" t="s">
        <v>57</v>
      </c>
      <c r="B13" s="31">
        <v>1</v>
      </c>
      <c r="C13" s="32">
        <v>4</v>
      </c>
      <c r="D13" s="31">
        <v>5</v>
      </c>
      <c r="E13" s="32">
        <v>3</v>
      </c>
      <c r="F13" s="31">
        <v>4</v>
      </c>
      <c r="G13" s="32">
        <v>4</v>
      </c>
      <c r="H13" s="31">
        <v>2</v>
      </c>
      <c r="I13" s="32">
        <v>5</v>
      </c>
      <c r="J13" s="31">
        <v>3</v>
      </c>
      <c r="K13" s="32">
        <v>1</v>
      </c>
      <c r="L13" s="31">
        <v>5</v>
      </c>
      <c r="M13" s="32">
        <v>4</v>
      </c>
      <c r="N13" s="33">
        <v>4</v>
      </c>
      <c r="P13" s="48" t="s">
        <v>22</v>
      </c>
      <c r="Q13" s="48">
        <v>8</v>
      </c>
    </row>
    <row r="14" spans="1:17" x14ac:dyDescent="0.25">
      <c r="A14" s="21" t="s">
        <v>60</v>
      </c>
      <c r="B14" s="22">
        <v>8</v>
      </c>
      <c r="C14" s="23">
        <v>10</v>
      </c>
      <c r="D14" s="22">
        <v>22</v>
      </c>
      <c r="E14" s="23">
        <v>8</v>
      </c>
      <c r="F14" s="22">
        <v>16</v>
      </c>
      <c r="G14" s="23">
        <v>12</v>
      </c>
      <c r="H14" s="22">
        <v>8</v>
      </c>
      <c r="I14" s="23">
        <v>14</v>
      </c>
      <c r="J14" s="22">
        <v>10</v>
      </c>
      <c r="K14" s="23">
        <v>5</v>
      </c>
      <c r="L14" s="22">
        <v>31</v>
      </c>
      <c r="M14" s="23">
        <v>20</v>
      </c>
      <c r="N14" s="22">
        <v>12</v>
      </c>
      <c r="P14" s="48" t="s">
        <v>67</v>
      </c>
      <c r="Q14" s="48">
        <v>4</v>
      </c>
    </row>
    <row r="15" spans="1:17" x14ac:dyDescent="0.25">
      <c r="A15" s="13" t="s">
        <v>59</v>
      </c>
      <c r="B15" s="18">
        <v>40</v>
      </c>
      <c r="C15" s="14">
        <v>30</v>
      </c>
      <c r="D15" s="18">
        <v>0</v>
      </c>
      <c r="E15" s="14">
        <v>0</v>
      </c>
      <c r="F15" s="18">
        <v>0</v>
      </c>
      <c r="G15" s="14">
        <v>0</v>
      </c>
      <c r="H15" s="18">
        <v>0</v>
      </c>
      <c r="I15" s="14">
        <v>0</v>
      </c>
      <c r="J15" s="18">
        <v>0</v>
      </c>
      <c r="K15" s="14">
        <v>0</v>
      </c>
      <c r="L15" s="18">
        <v>0</v>
      </c>
      <c r="M15" s="14">
        <v>0</v>
      </c>
      <c r="N15" s="18">
        <v>0</v>
      </c>
    </row>
    <row r="16" spans="1:17" x14ac:dyDescent="0.25">
      <c r="A16" s="13" t="s">
        <v>61</v>
      </c>
      <c r="B16" s="18"/>
      <c r="C16" s="14">
        <v>10</v>
      </c>
      <c r="D16" s="18">
        <v>18</v>
      </c>
      <c r="E16" s="14"/>
      <c r="F16" s="18">
        <v>20</v>
      </c>
      <c r="G16" s="14">
        <v>3</v>
      </c>
      <c r="H16" s="18"/>
      <c r="I16" s="14">
        <v>10</v>
      </c>
      <c r="J16" s="18"/>
      <c r="K16" s="14"/>
      <c r="L16" s="18">
        <v>11</v>
      </c>
      <c r="M16" s="14"/>
      <c r="N16" s="18">
        <v>10</v>
      </c>
    </row>
    <row r="17" spans="1:14" x14ac:dyDescent="0.25">
      <c r="B17" s="19"/>
      <c r="D17" s="19"/>
      <c r="F17" s="19"/>
      <c r="H17" s="19"/>
      <c r="J17" s="19"/>
      <c r="L17" s="19"/>
      <c r="N17" s="19"/>
    </row>
    <row r="18" spans="1:14" ht="40" x14ac:dyDescent="0.25">
      <c r="B18" s="20" t="str">
        <f>B1</f>
        <v>Ař po 3. pivu</v>
      </c>
      <c r="C18" s="16" t="str">
        <f>C1</f>
        <v>TBD</v>
      </c>
      <c r="D18" s="20" t="str">
        <f>D1</f>
        <v>Koherrence</v>
      </c>
      <c r="E18" s="16" t="str">
        <f>E1</f>
        <v>Itadakimasu</v>
      </c>
      <c r="F18" s="20" t="str">
        <f t="shared" ref="F18:M18" si="0">F1</f>
        <v>Hvězdný prach</v>
      </c>
      <c r="G18" s="16" t="str">
        <f t="shared" si="0"/>
        <v>Marma</v>
      </c>
      <c r="H18" s="20" t="str">
        <f t="shared" si="0"/>
        <v>Chrabří amatéři</v>
      </c>
      <c r="I18" s="16" t="str">
        <f t="shared" si="0"/>
        <v>TJN</v>
      </c>
      <c r="J18" s="20" t="str">
        <f t="shared" si="0"/>
        <v>MDC Koalí moštárna</v>
      </c>
      <c r="K18" s="16" t="str">
        <f t="shared" si="0"/>
        <v>Neschopný</v>
      </c>
      <c r="L18" s="20" t="str">
        <f t="shared" si="0"/>
        <v>Hroší finta</v>
      </c>
      <c r="M18" s="16" t="str">
        <f t="shared" si="0"/>
        <v>Muclíci</v>
      </c>
      <c r="N18" s="20" t="str">
        <f>N1</f>
        <v>Do kopce nejedem</v>
      </c>
    </row>
    <row r="19" spans="1:14" x14ac:dyDescent="0.25">
      <c r="A19" s="12" t="s">
        <v>62</v>
      </c>
      <c r="B19" s="35">
        <f>VLOOKUP(B2,matka,2)+VLOOKUP(B3,matka,2)+VLOOKUP(B4,matka,2)+VLOOKUP(B5,matka,2)+VLOOKUP(B6,matka,2)+VLOOKUP(B7,matka,2)+VLOOKUP(B8,matka,2)+VLOOKUP(B9,matka,2)+VLOOKUP(B10,matka,2)+VLOOKUP(B11,matka,2)+VLOOKUP(B12,matka,2)+VLOOKUP(B13,matka,2)</f>
        <v>275</v>
      </c>
      <c r="C19" s="36">
        <f>VLOOKUP(C2,matka,2)+VLOOKUP(C3,matka,2)+VLOOKUP(C4,matka,2)+VLOOKUP(C5,matka,2)+VLOOKUP(C6,matka,2)+VLOOKUP(C7,matka,2)+VLOOKUP(C8,matka,2)+VLOOKUP(C9,matka,2)+VLOOKUP(C10,matka,2)+VLOOKUP(C11,matka,2)+VLOOKUP(C12,matka,2)+VLOOKUP(C13,matka,2)</f>
        <v>770</v>
      </c>
      <c r="D19" s="35">
        <f>VLOOKUP(D2,matka,2)+VLOOKUP(D3,matka,2)+VLOOKUP(D4,matka,2)+VLOOKUP(D5,matka,2)+VLOOKUP(D6,matka,2)+VLOOKUP(D7,matka,2)+VLOOKUP(D8,matka,2)+VLOOKUP(D9,matka,2)+VLOOKUP(D10,matka,2)+VLOOKUP(D11,matka,2)+VLOOKUP(D12,matka,2)+VLOOKUP(D13,matka,2)</f>
        <v>803</v>
      </c>
      <c r="E19" s="36">
        <f>VLOOKUP(E2,matka,2)+VLOOKUP(E3,matka,2)+VLOOKUP(E4,matka,2)+VLOOKUP(E5,matka,2)+VLOOKUP(E6,matka,2)+VLOOKUP(E7,matka,2)+VLOOKUP(E8,matka,2)+VLOOKUP(E9,matka,2)+VLOOKUP(E10,matka,2)+VLOOKUP(E11,matka,2)+VLOOKUP(E12,matka,2)+VLOOKUP(E13,matka,2)</f>
        <v>528</v>
      </c>
      <c r="F19" s="35">
        <f>VLOOKUP(F2,matka,2)+VLOOKUP(F3,matka,2)+VLOOKUP(F4,matka,2)+VLOOKUP(F5,matka,2)+VLOOKUP(F6,matka,2)+VLOOKUP(F7,matka,2)+VLOOKUP(F8,matka,2)+VLOOKUP(F9,matka,2)+VLOOKUP(F10,matka,2)+VLOOKUP(F11,matka,2)+VLOOKUP(F12,matka,2)+VLOOKUP(F13,matka,2)</f>
        <v>682</v>
      </c>
      <c r="G19" s="36">
        <f>VLOOKUP(G2,matka,2)+VLOOKUP(G3,matka,2)+VLOOKUP(G4,matka,2)+VLOOKUP(G5,matka,2)+VLOOKUP(G6,matka,2)+VLOOKUP(G7,matka,2)+VLOOKUP(G8,matka,2)+VLOOKUP(G9,matka,2)+VLOOKUP(G10,matka,2)+VLOOKUP(G11,matka,2)+VLOOKUP(G12,matka,2)+VLOOKUP(G13,matka,2)</f>
        <v>506</v>
      </c>
      <c r="H19" s="35">
        <f>VLOOKUP(H2,matka,2)+VLOOKUP(H3,matka,2)+VLOOKUP(H4,matka,2)+VLOOKUP(H5,matka,2)+VLOOKUP(H6,matka,2)+VLOOKUP(H7,matka,2)+VLOOKUP(H8,matka,2)+VLOOKUP(H9,matka,2)+VLOOKUP(H10,matka,2)+VLOOKUP(H11,matka,2)+VLOOKUP(H12,matka,2)+VLOOKUP(H13,matka,2)</f>
        <v>341</v>
      </c>
      <c r="I19" s="36">
        <f>VLOOKUP(I2,matka,2)+VLOOKUP(I3,matka,2)+VLOOKUP(I4,matka,2)+VLOOKUP(I5,matka,2)+VLOOKUP(I6,matka,2)+VLOOKUP(I7,matka,2)+VLOOKUP(I8,matka,2)+VLOOKUP(I9,matka,2)+VLOOKUP(I10,matka,2)+VLOOKUP(I11,matka,2)+VLOOKUP(I12,matka,2)+VLOOKUP(I13,matka,2)</f>
        <v>715</v>
      </c>
      <c r="J19" s="35">
        <f>VLOOKUP(J2,matka,2)+VLOOKUP(J3,matka,2)+VLOOKUP(J4,matka,2)+VLOOKUP(J5,matka,2)+VLOOKUP(J6,matka,2)+VLOOKUP(J7,matka,2)+VLOOKUP(J8,matka,2)+VLOOKUP(J9,matka,2)+VLOOKUP(J10,matka,2)+VLOOKUP(J11,matka,2)+VLOOKUP(J12,matka,2)+VLOOKUP(J13,matka,2)</f>
        <v>660</v>
      </c>
      <c r="K19" s="36">
        <f>VLOOKUP(K2,matka,2)+VLOOKUP(K3,matka,2)+VLOOKUP(K4,matka,2)+VLOOKUP(K5,matka,2)+VLOOKUP(K6,matka,2)+VLOOKUP(K7,matka,2)+VLOOKUP(K8,matka,2)+VLOOKUP(K9,matka,2)+VLOOKUP(K10,matka,2)+VLOOKUP(K11,matka,2)+VLOOKUP(K12,matka,2)+VLOOKUP(K13,matka,2)</f>
        <v>165</v>
      </c>
      <c r="L19" s="35">
        <f>VLOOKUP(L2,matka,2)+VLOOKUP(L3,matka,2)+VLOOKUP(L4,matka,2)+VLOOKUP(L5,matka,2)+VLOOKUP(L6,matka,2)+VLOOKUP(L7,matka,2)+VLOOKUP(L8,matka,2)+VLOOKUP(L9,matka,2)+VLOOKUP(L10,matka,2)+VLOOKUP(L11,matka,2)+VLOOKUP(L12,matka,2)+VLOOKUP(L13,matka,2)</f>
        <v>803</v>
      </c>
      <c r="M19" s="36">
        <f>VLOOKUP(M2,matka,2)+VLOOKUP(M3,matka,2)+VLOOKUP(M4,matka,2)+VLOOKUP(M5,matka,2)+VLOOKUP(M6,matka,2)+VLOOKUP(M7,matka,2)+VLOOKUP(M8,matka,2)+VLOOKUP(M9,matka,2)+VLOOKUP(M10,matka,2)+VLOOKUP(M11,matka,2)+VLOOKUP(M12,matka,2)+VLOOKUP(M13,matka,2)</f>
        <v>627</v>
      </c>
      <c r="N19" s="35">
        <f>VLOOKUP(N2,matka,2)+VLOOKUP(N3,matka,2)+VLOOKUP(N4,matka,2)+VLOOKUP(N5,matka,2)+VLOOKUP(N6,matka,2)+VLOOKUP(N7,matka,2)+VLOOKUP(N8,matka,2)+VLOOKUP(N9,matka,2)+VLOOKUP(N10,matka,2)+VLOOKUP(N11,matka,2)+VLOOKUP(N12,matka,2)+VLOOKUP(N13,matka,2)</f>
        <v>473</v>
      </c>
    </row>
    <row r="20" spans="1:14" x14ac:dyDescent="0.25">
      <c r="A20" s="12" t="s">
        <v>60</v>
      </c>
      <c r="B20" s="35">
        <f>6*B14</f>
        <v>48</v>
      </c>
      <c r="C20" s="36">
        <f>6*C14</f>
        <v>60</v>
      </c>
      <c r="D20" s="35">
        <f t="shared" ref="D20:N20" si="1">6*D14</f>
        <v>132</v>
      </c>
      <c r="E20" s="36">
        <f t="shared" si="1"/>
        <v>48</v>
      </c>
      <c r="F20" s="35">
        <f t="shared" si="1"/>
        <v>96</v>
      </c>
      <c r="G20" s="36">
        <f t="shared" si="1"/>
        <v>72</v>
      </c>
      <c r="H20" s="35">
        <f t="shared" si="1"/>
        <v>48</v>
      </c>
      <c r="I20" s="36">
        <f t="shared" si="1"/>
        <v>84</v>
      </c>
      <c r="J20" s="35">
        <f t="shared" si="1"/>
        <v>60</v>
      </c>
      <c r="K20" s="36">
        <f t="shared" si="1"/>
        <v>30</v>
      </c>
      <c r="L20" s="35">
        <f t="shared" si="1"/>
        <v>186</v>
      </c>
      <c r="M20" s="36">
        <f t="shared" si="1"/>
        <v>120</v>
      </c>
      <c r="N20" s="35">
        <f t="shared" si="1"/>
        <v>72</v>
      </c>
    </row>
    <row r="21" spans="1:14" x14ac:dyDescent="0.25">
      <c r="A21" s="12" t="s">
        <v>59</v>
      </c>
      <c r="B21" s="35">
        <f>B15*-1</f>
        <v>-40</v>
      </c>
      <c r="C21" s="36">
        <f>C15*-1</f>
        <v>-30</v>
      </c>
      <c r="D21" s="35">
        <f t="shared" ref="D21:N21" si="2">D15*-1</f>
        <v>0</v>
      </c>
      <c r="E21" s="36">
        <f t="shared" si="2"/>
        <v>0</v>
      </c>
      <c r="F21" s="35">
        <f t="shared" si="2"/>
        <v>0</v>
      </c>
      <c r="G21" s="36">
        <f t="shared" si="2"/>
        <v>0</v>
      </c>
      <c r="H21" s="35">
        <f t="shared" si="2"/>
        <v>0</v>
      </c>
      <c r="I21" s="36">
        <f t="shared" si="2"/>
        <v>0</v>
      </c>
      <c r="J21" s="35">
        <f t="shared" si="2"/>
        <v>0</v>
      </c>
      <c r="K21" s="36">
        <f t="shared" si="2"/>
        <v>0</v>
      </c>
      <c r="L21" s="35">
        <f t="shared" si="2"/>
        <v>0</v>
      </c>
      <c r="M21" s="36">
        <f t="shared" si="2"/>
        <v>0</v>
      </c>
      <c r="N21" s="35">
        <f t="shared" si="2"/>
        <v>0</v>
      </c>
    </row>
    <row r="22" spans="1:14" x14ac:dyDescent="0.25">
      <c r="A22" s="12" t="s">
        <v>61</v>
      </c>
      <c r="B22" s="35">
        <f>B16</f>
        <v>0</v>
      </c>
      <c r="C22" s="36">
        <f>C16</f>
        <v>10</v>
      </c>
      <c r="D22" s="35">
        <f t="shared" ref="D22:N22" si="3">D16</f>
        <v>18</v>
      </c>
      <c r="E22" s="36">
        <f t="shared" si="3"/>
        <v>0</v>
      </c>
      <c r="F22" s="35">
        <f t="shared" si="3"/>
        <v>20</v>
      </c>
      <c r="G22" s="36">
        <f t="shared" si="3"/>
        <v>3</v>
      </c>
      <c r="H22" s="35">
        <f t="shared" si="3"/>
        <v>0</v>
      </c>
      <c r="I22" s="36">
        <f t="shared" si="3"/>
        <v>10</v>
      </c>
      <c r="J22" s="35">
        <f t="shared" si="3"/>
        <v>0</v>
      </c>
      <c r="K22" s="36">
        <f t="shared" si="3"/>
        <v>0</v>
      </c>
      <c r="L22" s="35">
        <f t="shared" si="3"/>
        <v>11</v>
      </c>
      <c r="M22" s="36">
        <f t="shared" si="3"/>
        <v>0</v>
      </c>
      <c r="N22" s="35">
        <f t="shared" si="3"/>
        <v>10</v>
      </c>
    </row>
    <row r="23" spans="1:14" x14ac:dyDescent="0.25">
      <c r="A23" s="12" t="s">
        <v>63</v>
      </c>
      <c r="B23" s="37">
        <f>SUM(B18:B22)</f>
        <v>283</v>
      </c>
      <c r="C23" s="38">
        <f t="shared" ref="C23:N23" si="4">SUM(C18:C22)</f>
        <v>810</v>
      </c>
      <c r="D23" s="37">
        <f t="shared" si="4"/>
        <v>953</v>
      </c>
      <c r="E23" s="38">
        <f t="shared" si="4"/>
        <v>576</v>
      </c>
      <c r="F23" s="37">
        <f t="shared" si="4"/>
        <v>798</v>
      </c>
      <c r="G23" s="38">
        <f t="shared" si="4"/>
        <v>581</v>
      </c>
      <c r="H23" s="37">
        <f t="shared" si="4"/>
        <v>389</v>
      </c>
      <c r="I23" s="38">
        <f t="shared" si="4"/>
        <v>809</v>
      </c>
      <c r="J23" s="37">
        <f t="shared" si="4"/>
        <v>720</v>
      </c>
      <c r="K23" s="38">
        <f t="shared" si="4"/>
        <v>195</v>
      </c>
      <c r="L23" s="37">
        <f t="shared" si="4"/>
        <v>1000</v>
      </c>
      <c r="M23" s="38">
        <f t="shared" si="4"/>
        <v>747</v>
      </c>
      <c r="N23" s="37">
        <f t="shared" si="4"/>
        <v>555</v>
      </c>
    </row>
    <row r="25" spans="1:14" ht="40" x14ac:dyDescent="0.25">
      <c r="A25" s="39"/>
      <c r="B25" s="17" t="str">
        <f>B18</f>
        <v>Ař po 3. pivu</v>
      </c>
      <c r="C25" s="17" t="str">
        <f t="shared" ref="C25:N25" si="5">C18</f>
        <v>TBD</v>
      </c>
      <c r="D25" s="17" t="str">
        <f t="shared" si="5"/>
        <v>Koherrence</v>
      </c>
      <c r="E25" s="17" t="str">
        <f t="shared" si="5"/>
        <v>Itadakimasu</v>
      </c>
      <c r="F25" s="17" t="str">
        <f t="shared" si="5"/>
        <v>Hvězdný prach</v>
      </c>
      <c r="G25" s="17" t="str">
        <f t="shared" si="5"/>
        <v>Marma</v>
      </c>
      <c r="H25" s="17" t="str">
        <f t="shared" si="5"/>
        <v>Chrabří amatéři</v>
      </c>
      <c r="I25" s="17" t="str">
        <f t="shared" si="5"/>
        <v>TJN</v>
      </c>
      <c r="J25" s="17" t="str">
        <f t="shared" si="5"/>
        <v>MDC Koalí moštárna</v>
      </c>
      <c r="K25" s="17" t="str">
        <f t="shared" si="5"/>
        <v>Neschopný</v>
      </c>
      <c r="L25" s="17" t="str">
        <f t="shared" si="5"/>
        <v>Hroší finta</v>
      </c>
      <c r="M25" s="17" t="str">
        <f t="shared" si="5"/>
        <v>Muclíci</v>
      </c>
      <c r="N25" s="17" t="str">
        <f t="shared" si="5"/>
        <v>Do kopce nejedem</v>
      </c>
    </row>
    <row r="26" spans="1:14" x14ac:dyDescent="0.25">
      <c r="B26" s="13">
        <f>B23</f>
        <v>283</v>
      </c>
      <c r="C26" s="13">
        <f t="shared" ref="C26:N26" si="6">C23</f>
        <v>810</v>
      </c>
      <c r="D26" s="13">
        <f t="shared" si="6"/>
        <v>953</v>
      </c>
      <c r="E26" s="13">
        <f t="shared" si="6"/>
        <v>576</v>
      </c>
      <c r="F26" s="13">
        <f t="shared" si="6"/>
        <v>798</v>
      </c>
      <c r="G26" s="13">
        <f t="shared" si="6"/>
        <v>581</v>
      </c>
      <c r="H26" s="13">
        <f t="shared" si="6"/>
        <v>389</v>
      </c>
      <c r="I26" s="13">
        <f t="shared" si="6"/>
        <v>809</v>
      </c>
      <c r="J26" s="13">
        <f t="shared" si="6"/>
        <v>720</v>
      </c>
      <c r="K26" s="13">
        <f t="shared" si="6"/>
        <v>195</v>
      </c>
      <c r="L26" s="13">
        <f t="shared" si="6"/>
        <v>1000</v>
      </c>
      <c r="M26" s="13">
        <f t="shared" si="6"/>
        <v>747</v>
      </c>
      <c r="N26" s="13">
        <f t="shared" si="6"/>
        <v>555</v>
      </c>
    </row>
    <row r="27" spans="1:14" x14ac:dyDescent="0.25">
      <c r="B27" s="13">
        <f>RANK(B26,cyklo)</f>
        <v>12</v>
      </c>
      <c r="C27" s="49">
        <f>RANK(C26,cyklo)</f>
        <v>3</v>
      </c>
      <c r="D27" s="50">
        <f>RANK(D26,cyklo)</f>
        <v>2</v>
      </c>
      <c r="E27" s="13">
        <f>RANK(E26,cyklo)</f>
        <v>9</v>
      </c>
      <c r="F27" s="13">
        <f>RANK(F26,cyklo)</f>
        <v>5</v>
      </c>
      <c r="G27" s="13">
        <f>RANK(G26,cyklo)</f>
        <v>8</v>
      </c>
      <c r="H27" s="13">
        <f>RANK(H26,cyklo)</f>
        <v>11</v>
      </c>
      <c r="I27" s="13">
        <f>RANK(I26,cyklo)</f>
        <v>4</v>
      </c>
      <c r="J27" s="13">
        <f>RANK(J26,cyklo)</f>
        <v>7</v>
      </c>
      <c r="K27" s="13">
        <f>RANK(K26,cyklo)</f>
        <v>13</v>
      </c>
      <c r="L27" s="15">
        <f>RANK(L26,cyklo)</f>
        <v>1</v>
      </c>
      <c r="M27" s="13">
        <f>RANK(M26,cyklo)</f>
        <v>6</v>
      </c>
      <c r="N27" s="13">
        <f>RANK(N26,cyklo)</f>
        <v>10</v>
      </c>
    </row>
    <row r="29" spans="1:14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  <c r="N31"/>
    </row>
  </sheetData>
  <mergeCells count="1">
    <mergeCell ref="P1:Q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F330-B678-7043-96D6-B1C389CA50C7}">
  <dimension ref="A1:X76"/>
  <sheetViews>
    <sheetView topLeftCell="I1" zoomScale="125" workbookViewId="0">
      <selection activeCell="X5" sqref="X5"/>
    </sheetView>
  </sheetViews>
  <sheetFormatPr baseColWidth="10" defaultRowHeight="16" x14ac:dyDescent="0.2"/>
  <cols>
    <col min="1" max="6" width="3.1640625" bestFit="1" customWidth="1"/>
    <col min="7" max="7" width="3.1640625" customWidth="1"/>
    <col min="8" max="8" width="4.1640625" style="41" bestFit="1" customWidth="1"/>
    <col min="9" max="9" width="8.33203125" style="41" bestFit="1" customWidth="1"/>
    <col min="10" max="10" width="8" style="41" bestFit="1" customWidth="1"/>
    <col min="11" max="11" width="5.33203125" style="41" bestFit="1" customWidth="1"/>
    <col min="12" max="12" width="8.33203125" style="41" bestFit="1" customWidth="1"/>
    <col min="13" max="13" width="8.5" style="41" bestFit="1" customWidth="1"/>
    <col min="14" max="14" width="7.6640625" style="41" bestFit="1" customWidth="1"/>
    <col min="15" max="15" width="7" style="41" bestFit="1" customWidth="1"/>
    <col min="16" max="16" width="7.5" style="41" bestFit="1" customWidth="1"/>
    <col min="17" max="17" width="8.1640625" style="41" bestFit="1" customWidth="1"/>
    <col min="18" max="18" width="6.5" style="41" bestFit="1" customWidth="1"/>
    <col min="19" max="19" width="4.5" style="41" bestFit="1" customWidth="1"/>
    <col min="20" max="20" width="7.1640625" bestFit="1" customWidth="1"/>
    <col min="21" max="21" width="8.5" bestFit="1" customWidth="1"/>
    <col min="22" max="22" width="6.1640625" customWidth="1"/>
    <col min="23" max="23" width="20.6640625" bestFit="1" customWidth="1"/>
    <col min="24" max="24" width="3.1640625" bestFit="1" customWidth="1"/>
  </cols>
  <sheetData>
    <row r="1" spans="1:24" x14ac:dyDescent="0.2">
      <c r="A1" s="40">
        <v>1</v>
      </c>
      <c r="B1" s="40">
        <v>2</v>
      </c>
      <c r="C1" s="40">
        <v>3</v>
      </c>
      <c r="D1" s="40">
        <v>5</v>
      </c>
      <c r="E1" s="40">
        <v>8</v>
      </c>
      <c r="F1" s="40">
        <v>11</v>
      </c>
      <c r="H1" s="43">
        <v>1</v>
      </c>
      <c r="I1" s="42">
        <v>2</v>
      </c>
      <c r="J1" s="42">
        <v>3</v>
      </c>
      <c r="K1" s="42">
        <v>4</v>
      </c>
      <c r="L1" s="42">
        <v>5</v>
      </c>
      <c r="M1" s="42">
        <v>6</v>
      </c>
      <c r="N1" s="42">
        <v>7</v>
      </c>
      <c r="O1" s="42">
        <v>8</v>
      </c>
      <c r="P1" s="42">
        <v>9</v>
      </c>
      <c r="Q1" s="42">
        <v>10</v>
      </c>
      <c r="R1" s="42">
        <v>11</v>
      </c>
      <c r="S1" s="42">
        <v>12</v>
      </c>
      <c r="T1" s="42">
        <v>13</v>
      </c>
      <c r="U1" s="42">
        <v>14</v>
      </c>
      <c r="W1" s="64" t="s">
        <v>82</v>
      </c>
      <c r="X1" s="65"/>
    </row>
    <row r="2" spans="1:24" x14ac:dyDescent="0.2">
      <c r="A2">
        <v>13</v>
      </c>
      <c r="B2">
        <v>13</v>
      </c>
      <c r="C2">
        <v>13</v>
      </c>
      <c r="D2">
        <v>13</v>
      </c>
      <c r="E2">
        <v>13</v>
      </c>
      <c r="F2">
        <v>13</v>
      </c>
      <c r="H2" s="41">
        <f>IF($A2=H$1,$A$1,0)+IF($B2=H$1,$B$1,0)+IF($C2=H$1,$C$1,0)+IF($D2=H$1,$D$1,0)+IF($E2=H$1,$E$1,0)+IF($F2=H$1,$F$1,0)</f>
        <v>0</v>
      </c>
      <c r="I2" s="41">
        <f t="shared" ref="I2:U17" si="0">IF($A2=I$1,$A$1,0)+IF($B2=I$1,$B$1,0)+IF($C2=I$1,$C$1,0)+IF($D2=I$1,$D$1,0)+IF($E2=I$1,$E$1,0)+IF($F2=I$1,$F$1,0)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  <c r="T2" s="41">
        <f t="shared" si="0"/>
        <v>30</v>
      </c>
      <c r="U2" s="41">
        <f t="shared" si="0"/>
        <v>0</v>
      </c>
      <c r="V2" s="41"/>
      <c r="W2" s="63" t="s">
        <v>1</v>
      </c>
      <c r="X2" s="63">
        <v>11</v>
      </c>
    </row>
    <row r="3" spans="1:24" x14ac:dyDescent="0.2">
      <c r="A3">
        <v>2</v>
      </c>
      <c r="B3">
        <v>2</v>
      </c>
      <c r="C3">
        <v>2</v>
      </c>
      <c r="D3">
        <v>10</v>
      </c>
      <c r="E3">
        <v>8</v>
      </c>
      <c r="F3">
        <v>2</v>
      </c>
      <c r="H3" s="41">
        <f t="shared" ref="H3:U34" si="1">IF($A3=H$1,$A$1,0)+IF($B3=H$1,$B$1,0)+IF($C3=H$1,$C$1,0)+IF($D3=H$1,$D$1,0)+IF($E3=H$1,$E$1,0)+IF($F3=H$1,$F$1,0)</f>
        <v>0</v>
      </c>
      <c r="I3" s="41">
        <f t="shared" si="0"/>
        <v>17</v>
      </c>
      <c r="J3" s="41">
        <f t="shared" si="0"/>
        <v>0</v>
      </c>
      <c r="K3" s="41">
        <f t="shared" si="0"/>
        <v>0</v>
      </c>
      <c r="L3" s="41">
        <f t="shared" si="0"/>
        <v>0</v>
      </c>
      <c r="M3" s="41">
        <f t="shared" si="0"/>
        <v>0</v>
      </c>
      <c r="N3" s="41">
        <f t="shared" si="0"/>
        <v>0</v>
      </c>
      <c r="O3" s="41">
        <f t="shared" si="0"/>
        <v>8</v>
      </c>
      <c r="P3" s="41">
        <f t="shared" si="0"/>
        <v>0</v>
      </c>
      <c r="Q3" s="41">
        <f t="shared" si="0"/>
        <v>5</v>
      </c>
      <c r="R3" s="41">
        <f t="shared" si="0"/>
        <v>0</v>
      </c>
      <c r="S3" s="41">
        <f t="shared" si="0"/>
        <v>0</v>
      </c>
      <c r="T3" s="41">
        <f t="shared" si="0"/>
        <v>0</v>
      </c>
      <c r="U3" s="41">
        <f t="shared" si="0"/>
        <v>0</v>
      </c>
      <c r="V3" s="41"/>
      <c r="W3" s="63" t="s">
        <v>4</v>
      </c>
      <c r="X3" s="63">
        <v>3</v>
      </c>
    </row>
    <row r="4" spans="1:24" x14ac:dyDescent="0.2">
      <c r="A4">
        <v>10</v>
      </c>
      <c r="B4">
        <v>10</v>
      </c>
      <c r="C4">
        <v>10</v>
      </c>
      <c r="D4">
        <v>10</v>
      </c>
      <c r="E4">
        <v>10</v>
      </c>
      <c r="F4">
        <v>10</v>
      </c>
      <c r="H4" s="41">
        <f t="shared" si="1"/>
        <v>0</v>
      </c>
      <c r="I4" s="41">
        <f t="shared" si="0"/>
        <v>0</v>
      </c>
      <c r="J4" s="41">
        <f t="shared" si="0"/>
        <v>0</v>
      </c>
      <c r="K4" s="41">
        <f t="shared" si="0"/>
        <v>0</v>
      </c>
      <c r="L4" s="41">
        <f t="shared" si="0"/>
        <v>0</v>
      </c>
      <c r="M4" s="41">
        <f t="shared" si="0"/>
        <v>0</v>
      </c>
      <c r="N4" s="41">
        <f t="shared" si="0"/>
        <v>0</v>
      </c>
      <c r="O4" s="41">
        <f t="shared" si="0"/>
        <v>0</v>
      </c>
      <c r="P4" s="41">
        <f t="shared" si="0"/>
        <v>0</v>
      </c>
      <c r="Q4" s="41">
        <f t="shared" si="0"/>
        <v>30</v>
      </c>
      <c r="R4" s="41">
        <f t="shared" si="0"/>
        <v>0</v>
      </c>
      <c r="S4" s="41">
        <f t="shared" si="0"/>
        <v>0</v>
      </c>
      <c r="T4" s="41">
        <f t="shared" si="0"/>
        <v>0</v>
      </c>
      <c r="U4" s="41">
        <f t="shared" si="0"/>
        <v>0</v>
      </c>
      <c r="V4" s="41"/>
      <c r="W4" s="63" t="s">
        <v>7</v>
      </c>
      <c r="X4" s="63">
        <v>4</v>
      </c>
    </row>
    <row r="5" spans="1:24" x14ac:dyDescent="0.2">
      <c r="A5">
        <v>12</v>
      </c>
      <c r="B5">
        <v>2</v>
      </c>
      <c r="C5">
        <v>12</v>
      </c>
      <c r="D5">
        <v>2</v>
      </c>
      <c r="E5">
        <v>12</v>
      </c>
      <c r="F5">
        <v>2</v>
      </c>
      <c r="H5" s="41">
        <f t="shared" si="1"/>
        <v>0</v>
      </c>
      <c r="I5" s="41">
        <f t="shared" si="0"/>
        <v>18</v>
      </c>
      <c r="J5" s="41">
        <f t="shared" si="0"/>
        <v>0</v>
      </c>
      <c r="K5" s="41">
        <f t="shared" si="0"/>
        <v>0</v>
      </c>
      <c r="L5" s="41">
        <f t="shared" si="0"/>
        <v>0</v>
      </c>
      <c r="M5" s="41">
        <f t="shared" si="0"/>
        <v>0</v>
      </c>
      <c r="N5" s="41">
        <f t="shared" si="0"/>
        <v>0</v>
      </c>
      <c r="O5" s="41">
        <f t="shared" si="0"/>
        <v>0</v>
      </c>
      <c r="P5" s="41">
        <f t="shared" si="0"/>
        <v>0</v>
      </c>
      <c r="Q5" s="41">
        <f t="shared" si="0"/>
        <v>0</v>
      </c>
      <c r="R5" s="41">
        <f t="shared" si="0"/>
        <v>0</v>
      </c>
      <c r="S5" s="41">
        <f t="shared" si="0"/>
        <v>12</v>
      </c>
      <c r="T5" s="41">
        <f t="shared" si="0"/>
        <v>0</v>
      </c>
      <c r="U5" s="41">
        <f t="shared" si="0"/>
        <v>0</v>
      </c>
      <c r="V5" s="41"/>
      <c r="W5" s="63" t="s">
        <v>10</v>
      </c>
      <c r="X5" s="63">
        <v>13</v>
      </c>
    </row>
    <row r="6" spans="1:24" x14ac:dyDescent="0.2">
      <c r="A6">
        <v>4</v>
      </c>
      <c r="B6">
        <v>4</v>
      </c>
      <c r="C6">
        <v>5</v>
      </c>
      <c r="D6">
        <v>4</v>
      </c>
      <c r="E6">
        <v>5</v>
      </c>
      <c r="F6">
        <v>4</v>
      </c>
      <c r="H6" s="41">
        <f t="shared" si="1"/>
        <v>0</v>
      </c>
      <c r="I6" s="41">
        <f t="shared" si="0"/>
        <v>0</v>
      </c>
      <c r="J6" s="41">
        <f t="shared" si="0"/>
        <v>0</v>
      </c>
      <c r="K6" s="41">
        <f t="shared" si="0"/>
        <v>19</v>
      </c>
      <c r="L6" s="41">
        <f t="shared" si="0"/>
        <v>11</v>
      </c>
      <c r="M6" s="41">
        <f t="shared" si="0"/>
        <v>0</v>
      </c>
      <c r="N6" s="41">
        <f t="shared" si="0"/>
        <v>0</v>
      </c>
      <c r="O6" s="41">
        <f t="shared" si="0"/>
        <v>0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0</v>
      </c>
      <c r="T6" s="41">
        <f t="shared" si="0"/>
        <v>0</v>
      </c>
      <c r="U6" s="41">
        <f t="shared" si="0"/>
        <v>0</v>
      </c>
      <c r="V6" s="41"/>
      <c r="W6" s="63" t="s">
        <v>13</v>
      </c>
      <c r="X6" s="63">
        <v>2</v>
      </c>
    </row>
    <row r="7" spans="1:24" x14ac:dyDescent="0.2">
      <c r="A7">
        <v>9</v>
      </c>
      <c r="B7">
        <v>6</v>
      </c>
      <c r="C7">
        <v>6</v>
      </c>
      <c r="D7">
        <v>14</v>
      </c>
      <c r="E7">
        <v>14</v>
      </c>
      <c r="F7">
        <v>6</v>
      </c>
      <c r="H7" s="41">
        <f t="shared" si="1"/>
        <v>0</v>
      </c>
      <c r="I7" s="41">
        <f t="shared" si="0"/>
        <v>0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41">
        <f t="shared" si="0"/>
        <v>16</v>
      </c>
      <c r="N7" s="41">
        <f t="shared" si="0"/>
        <v>0</v>
      </c>
      <c r="O7" s="41">
        <f t="shared" si="0"/>
        <v>0</v>
      </c>
      <c r="P7" s="41">
        <f t="shared" si="0"/>
        <v>1</v>
      </c>
      <c r="Q7" s="41">
        <f t="shared" si="0"/>
        <v>0</v>
      </c>
      <c r="R7" s="41">
        <f t="shared" si="0"/>
        <v>0</v>
      </c>
      <c r="S7" s="41">
        <f t="shared" si="0"/>
        <v>0</v>
      </c>
      <c r="T7" s="41">
        <f t="shared" si="0"/>
        <v>0</v>
      </c>
      <c r="U7" s="41">
        <f t="shared" si="0"/>
        <v>13</v>
      </c>
      <c r="V7" s="41"/>
      <c r="W7" s="63" t="s">
        <v>16</v>
      </c>
      <c r="X7" s="63">
        <v>7</v>
      </c>
    </row>
    <row r="8" spans="1:24" x14ac:dyDescent="0.2">
      <c r="A8">
        <v>7</v>
      </c>
      <c r="B8">
        <v>7</v>
      </c>
      <c r="C8">
        <v>7</v>
      </c>
      <c r="D8">
        <v>7</v>
      </c>
      <c r="E8">
        <v>7</v>
      </c>
      <c r="F8">
        <v>7</v>
      </c>
      <c r="H8" s="41">
        <f t="shared" si="1"/>
        <v>0</v>
      </c>
      <c r="I8" s="41">
        <f t="shared" si="0"/>
        <v>0</v>
      </c>
      <c r="J8" s="41">
        <f t="shared" si="0"/>
        <v>0</v>
      </c>
      <c r="K8" s="41">
        <f t="shared" si="0"/>
        <v>0</v>
      </c>
      <c r="L8" s="41">
        <f t="shared" si="0"/>
        <v>0</v>
      </c>
      <c r="M8" s="41">
        <f t="shared" si="0"/>
        <v>0</v>
      </c>
      <c r="N8" s="41">
        <f t="shared" si="0"/>
        <v>30</v>
      </c>
      <c r="O8" s="41">
        <f t="shared" si="0"/>
        <v>0</v>
      </c>
      <c r="P8" s="41">
        <f t="shared" si="0"/>
        <v>0</v>
      </c>
      <c r="Q8" s="41">
        <f t="shared" si="0"/>
        <v>0</v>
      </c>
      <c r="R8" s="41">
        <f t="shared" si="0"/>
        <v>0</v>
      </c>
      <c r="S8" s="41">
        <f t="shared" si="0"/>
        <v>0</v>
      </c>
      <c r="T8" s="41">
        <f t="shared" si="0"/>
        <v>0</v>
      </c>
      <c r="U8" s="41">
        <f t="shared" si="0"/>
        <v>0</v>
      </c>
      <c r="V8" s="41"/>
      <c r="W8" s="63" t="s">
        <v>19</v>
      </c>
      <c r="X8" s="63">
        <v>1</v>
      </c>
    </row>
    <row r="9" spans="1:24" x14ac:dyDescent="0.2">
      <c r="A9">
        <v>6</v>
      </c>
      <c r="B9">
        <v>6</v>
      </c>
      <c r="C9">
        <v>6</v>
      </c>
      <c r="D9">
        <v>6</v>
      </c>
      <c r="E9">
        <v>6</v>
      </c>
      <c r="F9">
        <v>6</v>
      </c>
      <c r="H9" s="41">
        <f t="shared" si="1"/>
        <v>0</v>
      </c>
      <c r="I9" s="41">
        <f t="shared" si="0"/>
        <v>0</v>
      </c>
      <c r="J9" s="41">
        <f t="shared" si="0"/>
        <v>0</v>
      </c>
      <c r="K9" s="41">
        <f t="shared" si="0"/>
        <v>0</v>
      </c>
      <c r="L9" s="41">
        <f t="shared" si="0"/>
        <v>0</v>
      </c>
      <c r="M9" s="41">
        <f t="shared" si="0"/>
        <v>30</v>
      </c>
      <c r="N9" s="41">
        <f t="shared" si="0"/>
        <v>0</v>
      </c>
      <c r="O9" s="41">
        <f t="shared" si="0"/>
        <v>0</v>
      </c>
      <c r="P9" s="41">
        <f t="shared" si="0"/>
        <v>0</v>
      </c>
      <c r="Q9" s="41">
        <f t="shared" si="0"/>
        <v>0</v>
      </c>
      <c r="R9" s="41">
        <f t="shared" si="0"/>
        <v>0</v>
      </c>
      <c r="S9" s="41">
        <f t="shared" si="0"/>
        <v>0</v>
      </c>
      <c r="T9" s="41">
        <f t="shared" si="0"/>
        <v>0</v>
      </c>
      <c r="U9" s="41">
        <f t="shared" si="0"/>
        <v>0</v>
      </c>
      <c r="V9" s="41"/>
      <c r="W9" s="63" t="s">
        <v>22</v>
      </c>
      <c r="X9" s="63">
        <v>8</v>
      </c>
    </row>
    <row r="10" spans="1:24" x14ac:dyDescent="0.2">
      <c r="A10">
        <v>8</v>
      </c>
      <c r="B10">
        <v>1</v>
      </c>
      <c r="C10">
        <v>1</v>
      </c>
      <c r="D10">
        <v>1</v>
      </c>
      <c r="E10">
        <v>1</v>
      </c>
      <c r="F10">
        <v>1</v>
      </c>
      <c r="H10" s="41">
        <f t="shared" si="1"/>
        <v>29</v>
      </c>
      <c r="I10" s="41">
        <f t="shared" si="0"/>
        <v>0</v>
      </c>
      <c r="J10" s="41">
        <f t="shared" si="0"/>
        <v>0</v>
      </c>
      <c r="K10" s="41">
        <f t="shared" si="0"/>
        <v>0</v>
      </c>
      <c r="L10" s="41">
        <f t="shared" si="0"/>
        <v>0</v>
      </c>
      <c r="M10" s="41">
        <f t="shared" si="0"/>
        <v>0</v>
      </c>
      <c r="N10" s="41">
        <f t="shared" si="0"/>
        <v>0</v>
      </c>
      <c r="O10" s="41">
        <f t="shared" si="0"/>
        <v>1</v>
      </c>
      <c r="P10" s="41">
        <f t="shared" si="0"/>
        <v>0</v>
      </c>
      <c r="Q10" s="41">
        <f t="shared" si="0"/>
        <v>0</v>
      </c>
      <c r="R10" s="41">
        <f t="shared" si="0"/>
        <v>0</v>
      </c>
      <c r="S10" s="41">
        <f t="shared" si="0"/>
        <v>0</v>
      </c>
      <c r="T10" s="41">
        <f t="shared" si="0"/>
        <v>0</v>
      </c>
      <c r="U10" s="41">
        <f t="shared" si="0"/>
        <v>0</v>
      </c>
      <c r="V10" s="41"/>
      <c r="W10" s="63" t="s">
        <v>26</v>
      </c>
      <c r="X10" s="63">
        <v>5</v>
      </c>
    </row>
    <row r="11" spans="1:24" x14ac:dyDescent="0.2">
      <c r="A11">
        <v>3</v>
      </c>
      <c r="B11">
        <v>3</v>
      </c>
      <c r="C11">
        <v>3</v>
      </c>
      <c r="D11">
        <v>3</v>
      </c>
      <c r="E11">
        <v>3</v>
      </c>
      <c r="F11">
        <v>1</v>
      </c>
      <c r="H11" s="41">
        <f t="shared" si="1"/>
        <v>11</v>
      </c>
      <c r="I11" s="41">
        <f t="shared" si="0"/>
        <v>0</v>
      </c>
      <c r="J11" s="41">
        <f t="shared" si="0"/>
        <v>19</v>
      </c>
      <c r="K11" s="41">
        <f t="shared" si="0"/>
        <v>0</v>
      </c>
      <c r="L11" s="41">
        <f t="shared" si="0"/>
        <v>0</v>
      </c>
      <c r="M11" s="41">
        <f t="shared" si="0"/>
        <v>0</v>
      </c>
      <c r="N11" s="41">
        <f t="shared" si="0"/>
        <v>0</v>
      </c>
      <c r="O11" s="41">
        <f t="shared" si="0"/>
        <v>0</v>
      </c>
      <c r="P11" s="41">
        <f t="shared" si="0"/>
        <v>0</v>
      </c>
      <c r="Q11" s="41">
        <f t="shared" si="0"/>
        <v>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/>
      <c r="W11" s="63" t="s">
        <v>29</v>
      </c>
      <c r="X11" s="63">
        <v>7</v>
      </c>
    </row>
    <row r="12" spans="1:24" x14ac:dyDescent="0.2">
      <c r="A12">
        <v>10</v>
      </c>
      <c r="B12">
        <v>10</v>
      </c>
      <c r="C12">
        <v>10</v>
      </c>
      <c r="D12">
        <v>10</v>
      </c>
      <c r="E12">
        <v>10</v>
      </c>
      <c r="F12">
        <v>10</v>
      </c>
      <c r="H12" s="41">
        <f t="shared" si="1"/>
        <v>0</v>
      </c>
      <c r="I12" s="41">
        <f t="shared" si="0"/>
        <v>0</v>
      </c>
      <c r="J12" s="41">
        <f t="shared" si="0"/>
        <v>0</v>
      </c>
      <c r="K12" s="41">
        <f t="shared" si="0"/>
        <v>0</v>
      </c>
      <c r="L12" s="41">
        <f t="shared" si="0"/>
        <v>0</v>
      </c>
      <c r="M12" s="41">
        <f t="shared" si="0"/>
        <v>0</v>
      </c>
      <c r="N12" s="41">
        <f t="shared" si="0"/>
        <v>0</v>
      </c>
      <c r="O12" s="41">
        <f t="shared" si="0"/>
        <v>0</v>
      </c>
      <c r="P12" s="41">
        <f t="shared" si="0"/>
        <v>0</v>
      </c>
      <c r="Q12" s="41">
        <f t="shared" si="0"/>
        <v>30</v>
      </c>
      <c r="R12" s="41">
        <f t="shared" si="0"/>
        <v>0</v>
      </c>
      <c r="S12" s="41">
        <f t="shared" si="0"/>
        <v>0</v>
      </c>
      <c r="T12" s="41">
        <f t="shared" si="0"/>
        <v>0</v>
      </c>
      <c r="U12" s="41">
        <f t="shared" si="0"/>
        <v>0</v>
      </c>
      <c r="V12" s="41"/>
      <c r="W12" s="63" t="s">
        <v>32</v>
      </c>
      <c r="X12" s="63">
        <v>0</v>
      </c>
    </row>
    <row r="13" spans="1:24" x14ac:dyDescent="0.2">
      <c r="A13">
        <v>13</v>
      </c>
      <c r="B13">
        <v>12</v>
      </c>
      <c r="C13">
        <v>12</v>
      </c>
      <c r="D13">
        <v>12</v>
      </c>
      <c r="E13">
        <v>12</v>
      </c>
      <c r="F13">
        <v>12</v>
      </c>
      <c r="H13" s="41">
        <f t="shared" si="1"/>
        <v>0</v>
      </c>
      <c r="I13" s="41">
        <f t="shared" si="0"/>
        <v>0</v>
      </c>
      <c r="J13" s="41">
        <f t="shared" si="0"/>
        <v>0</v>
      </c>
      <c r="K13" s="41">
        <f t="shared" si="0"/>
        <v>0</v>
      </c>
      <c r="L13" s="41">
        <f t="shared" si="0"/>
        <v>0</v>
      </c>
      <c r="M13" s="41">
        <f t="shared" si="0"/>
        <v>0</v>
      </c>
      <c r="N13" s="41">
        <f t="shared" si="0"/>
        <v>0</v>
      </c>
      <c r="O13" s="41">
        <f t="shared" si="0"/>
        <v>0</v>
      </c>
      <c r="P13" s="41">
        <f t="shared" si="0"/>
        <v>0</v>
      </c>
      <c r="Q13" s="41">
        <f t="shared" si="0"/>
        <v>0</v>
      </c>
      <c r="R13" s="41">
        <f t="shared" si="0"/>
        <v>0</v>
      </c>
      <c r="S13" s="41">
        <f t="shared" si="0"/>
        <v>29</v>
      </c>
      <c r="T13" s="41">
        <f t="shared" si="0"/>
        <v>1</v>
      </c>
      <c r="U13" s="41">
        <f t="shared" si="0"/>
        <v>0</v>
      </c>
      <c r="V13" s="41"/>
      <c r="W13" s="63" t="s">
        <v>35</v>
      </c>
      <c r="X13" s="63">
        <v>10</v>
      </c>
    </row>
    <row r="14" spans="1:24" x14ac:dyDescent="0.2">
      <c r="A14">
        <v>8</v>
      </c>
      <c r="B14">
        <v>8</v>
      </c>
      <c r="C14">
        <v>8</v>
      </c>
      <c r="D14">
        <v>8</v>
      </c>
      <c r="E14">
        <v>8</v>
      </c>
      <c r="F14">
        <v>8</v>
      </c>
      <c r="H14" s="41">
        <f t="shared" si="1"/>
        <v>0</v>
      </c>
      <c r="I14" s="41">
        <f t="shared" si="0"/>
        <v>0</v>
      </c>
      <c r="J14" s="41">
        <f t="shared" si="0"/>
        <v>0</v>
      </c>
      <c r="K14" s="41">
        <f t="shared" si="0"/>
        <v>0</v>
      </c>
      <c r="L14" s="41">
        <f t="shared" si="0"/>
        <v>0</v>
      </c>
      <c r="M14" s="41">
        <f t="shared" si="0"/>
        <v>0</v>
      </c>
      <c r="N14" s="41">
        <f t="shared" si="0"/>
        <v>0</v>
      </c>
      <c r="O14" s="41">
        <f t="shared" si="0"/>
        <v>30</v>
      </c>
      <c r="P14" s="41">
        <f t="shared" si="0"/>
        <v>0</v>
      </c>
      <c r="Q14" s="41">
        <f t="shared" si="0"/>
        <v>0</v>
      </c>
      <c r="R14" s="41">
        <f t="shared" si="0"/>
        <v>0</v>
      </c>
      <c r="S14" s="41">
        <f t="shared" si="0"/>
        <v>0</v>
      </c>
      <c r="T14" s="41">
        <f t="shared" si="0"/>
        <v>0</v>
      </c>
      <c r="U14" s="41">
        <f t="shared" si="0"/>
        <v>0</v>
      </c>
      <c r="V14" s="41"/>
      <c r="W14" s="63" t="s">
        <v>25</v>
      </c>
      <c r="X14" s="63">
        <v>12</v>
      </c>
    </row>
    <row r="15" spans="1:24" x14ac:dyDescent="0.2">
      <c r="A15">
        <v>12</v>
      </c>
      <c r="B15">
        <v>12</v>
      </c>
      <c r="C15">
        <v>1</v>
      </c>
      <c r="D15">
        <v>1</v>
      </c>
      <c r="E15">
        <v>1</v>
      </c>
      <c r="F15">
        <v>1</v>
      </c>
      <c r="H15" s="41">
        <f t="shared" si="1"/>
        <v>27</v>
      </c>
      <c r="I15" s="41">
        <f t="shared" si="0"/>
        <v>0</v>
      </c>
      <c r="J15" s="41">
        <f t="shared" si="0"/>
        <v>0</v>
      </c>
      <c r="K15" s="41">
        <f t="shared" si="0"/>
        <v>0</v>
      </c>
      <c r="L15" s="41">
        <f t="shared" si="0"/>
        <v>0</v>
      </c>
      <c r="M15" s="41">
        <f t="shared" si="0"/>
        <v>0</v>
      </c>
      <c r="N15" s="41">
        <f t="shared" si="0"/>
        <v>0</v>
      </c>
      <c r="O15" s="41">
        <f t="shared" si="0"/>
        <v>0</v>
      </c>
      <c r="P15" s="41">
        <f t="shared" si="0"/>
        <v>0</v>
      </c>
      <c r="Q15" s="41">
        <f t="shared" si="0"/>
        <v>0</v>
      </c>
      <c r="R15" s="41">
        <f t="shared" si="0"/>
        <v>0</v>
      </c>
      <c r="S15" s="41">
        <f t="shared" si="0"/>
        <v>3</v>
      </c>
      <c r="T15" s="41">
        <f t="shared" si="0"/>
        <v>0</v>
      </c>
      <c r="U15" s="41">
        <f t="shared" si="0"/>
        <v>0</v>
      </c>
      <c r="V15" s="41"/>
      <c r="W15" s="63" t="s">
        <v>45</v>
      </c>
      <c r="X15" s="63">
        <v>9</v>
      </c>
    </row>
    <row r="16" spans="1:24" x14ac:dyDescent="0.2">
      <c r="A16">
        <v>7</v>
      </c>
      <c r="B16">
        <v>7</v>
      </c>
      <c r="C16">
        <v>7</v>
      </c>
      <c r="D16">
        <v>7</v>
      </c>
      <c r="E16">
        <v>7</v>
      </c>
      <c r="F16">
        <v>7</v>
      </c>
      <c r="H16" s="41">
        <f t="shared" si="1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41">
        <f t="shared" si="0"/>
        <v>30</v>
      </c>
      <c r="O16" s="41">
        <f t="shared" si="0"/>
        <v>0</v>
      </c>
      <c r="P16" s="41">
        <f t="shared" si="0"/>
        <v>0</v>
      </c>
      <c r="Q16" s="41">
        <f t="shared" si="0"/>
        <v>0</v>
      </c>
      <c r="R16" s="41">
        <f t="shared" si="0"/>
        <v>0</v>
      </c>
      <c r="S16" s="41">
        <f t="shared" si="0"/>
        <v>0</v>
      </c>
      <c r="T16" s="41">
        <f t="shared" si="0"/>
        <v>0</v>
      </c>
      <c r="U16" s="41">
        <f t="shared" si="0"/>
        <v>0</v>
      </c>
      <c r="V16" s="41"/>
    </row>
    <row r="17" spans="1:22" x14ac:dyDescent="0.2">
      <c r="A17">
        <v>5</v>
      </c>
      <c r="B17">
        <v>9</v>
      </c>
      <c r="C17">
        <v>4</v>
      </c>
      <c r="D17">
        <v>8</v>
      </c>
      <c r="E17">
        <v>9</v>
      </c>
      <c r="F17">
        <v>8</v>
      </c>
      <c r="H17" s="41">
        <f t="shared" si="1"/>
        <v>0</v>
      </c>
      <c r="I17" s="41">
        <f t="shared" si="0"/>
        <v>0</v>
      </c>
      <c r="J17" s="41">
        <f t="shared" si="0"/>
        <v>0</v>
      </c>
      <c r="K17" s="41">
        <f t="shared" si="0"/>
        <v>3</v>
      </c>
      <c r="L17" s="41">
        <f t="shared" si="0"/>
        <v>1</v>
      </c>
      <c r="M17" s="41">
        <f t="shared" si="0"/>
        <v>0</v>
      </c>
      <c r="N17" s="41">
        <f t="shared" si="0"/>
        <v>0</v>
      </c>
      <c r="O17" s="41">
        <f t="shared" si="0"/>
        <v>16</v>
      </c>
      <c r="P17" s="41">
        <f t="shared" si="0"/>
        <v>10</v>
      </c>
      <c r="Q17" s="41">
        <f t="shared" si="0"/>
        <v>0</v>
      </c>
      <c r="R17" s="41">
        <f t="shared" si="0"/>
        <v>0</v>
      </c>
      <c r="S17" s="41">
        <f t="shared" si="0"/>
        <v>0</v>
      </c>
      <c r="T17" s="41">
        <f t="shared" si="0"/>
        <v>0</v>
      </c>
      <c r="U17" s="41">
        <f t="shared" si="0"/>
        <v>0</v>
      </c>
      <c r="V17" s="41"/>
    </row>
    <row r="18" spans="1:22" x14ac:dyDescent="0.2">
      <c r="A18">
        <v>2</v>
      </c>
      <c r="B18">
        <v>2</v>
      </c>
      <c r="C18">
        <v>2</v>
      </c>
      <c r="D18">
        <v>2</v>
      </c>
      <c r="E18">
        <v>2</v>
      </c>
      <c r="F18">
        <v>2</v>
      </c>
      <c r="H18" s="41">
        <f t="shared" si="1"/>
        <v>0</v>
      </c>
      <c r="I18" s="41">
        <f t="shared" si="1"/>
        <v>30</v>
      </c>
      <c r="J18" s="41">
        <f t="shared" si="1"/>
        <v>0</v>
      </c>
      <c r="K18" s="41">
        <f t="shared" si="1"/>
        <v>0</v>
      </c>
      <c r="L18" s="41">
        <f t="shared" si="1"/>
        <v>0</v>
      </c>
      <c r="M18" s="41">
        <f t="shared" si="1"/>
        <v>0</v>
      </c>
      <c r="N18" s="41">
        <f t="shared" si="1"/>
        <v>0</v>
      </c>
      <c r="O18" s="41">
        <f t="shared" si="1"/>
        <v>0</v>
      </c>
      <c r="P18" s="41">
        <f t="shared" si="1"/>
        <v>0</v>
      </c>
      <c r="Q18" s="41">
        <f t="shared" si="1"/>
        <v>0</v>
      </c>
      <c r="R18" s="41">
        <f t="shared" si="1"/>
        <v>0</v>
      </c>
      <c r="S18" s="41">
        <f t="shared" si="1"/>
        <v>0</v>
      </c>
      <c r="T18" s="41">
        <f t="shared" si="1"/>
        <v>0</v>
      </c>
      <c r="U18" s="41">
        <f t="shared" si="1"/>
        <v>0</v>
      </c>
      <c r="V18" s="41"/>
    </row>
    <row r="19" spans="1:22" x14ac:dyDescent="0.2">
      <c r="A19">
        <v>3</v>
      </c>
      <c r="B19">
        <v>2</v>
      </c>
      <c r="C19">
        <v>2</v>
      </c>
      <c r="D19">
        <v>2</v>
      </c>
      <c r="E19">
        <v>2</v>
      </c>
      <c r="F19">
        <v>3</v>
      </c>
      <c r="H19" s="41">
        <f t="shared" si="1"/>
        <v>0</v>
      </c>
      <c r="I19" s="41">
        <f t="shared" si="1"/>
        <v>18</v>
      </c>
      <c r="J19" s="41">
        <f t="shared" si="1"/>
        <v>12</v>
      </c>
      <c r="K19" s="41">
        <f t="shared" si="1"/>
        <v>0</v>
      </c>
      <c r="L19" s="41">
        <f t="shared" si="1"/>
        <v>0</v>
      </c>
      <c r="M19" s="41">
        <f t="shared" si="1"/>
        <v>0</v>
      </c>
      <c r="N19" s="41">
        <f t="shared" si="1"/>
        <v>0</v>
      </c>
      <c r="O19" s="41">
        <f t="shared" si="1"/>
        <v>0</v>
      </c>
      <c r="P19" s="41">
        <f t="shared" si="1"/>
        <v>0</v>
      </c>
      <c r="Q19" s="41">
        <f t="shared" si="1"/>
        <v>0</v>
      </c>
      <c r="R19" s="41">
        <f t="shared" si="1"/>
        <v>0</v>
      </c>
      <c r="S19" s="41">
        <f t="shared" si="1"/>
        <v>0</v>
      </c>
      <c r="T19" s="41">
        <f t="shared" si="1"/>
        <v>0</v>
      </c>
      <c r="U19" s="41">
        <f t="shared" si="1"/>
        <v>0</v>
      </c>
      <c r="V19" s="41"/>
    </row>
    <row r="20" spans="1:22" x14ac:dyDescent="0.2">
      <c r="A20">
        <v>1</v>
      </c>
      <c r="B20">
        <v>1</v>
      </c>
      <c r="C20">
        <v>1</v>
      </c>
      <c r="D20">
        <v>1</v>
      </c>
      <c r="E20">
        <v>5</v>
      </c>
      <c r="F20">
        <v>5</v>
      </c>
      <c r="H20" s="41">
        <f t="shared" si="1"/>
        <v>11</v>
      </c>
      <c r="I20" s="41">
        <f t="shared" si="1"/>
        <v>0</v>
      </c>
      <c r="J20" s="41">
        <f t="shared" si="1"/>
        <v>0</v>
      </c>
      <c r="K20" s="41">
        <f t="shared" si="1"/>
        <v>0</v>
      </c>
      <c r="L20" s="41">
        <f t="shared" si="1"/>
        <v>19</v>
      </c>
      <c r="M20" s="41">
        <f t="shared" si="1"/>
        <v>0</v>
      </c>
      <c r="N20" s="41">
        <f t="shared" si="1"/>
        <v>0</v>
      </c>
      <c r="O20" s="41">
        <f t="shared" si="1"/>
        <v>0</v>
      </c>
      <c r="P20" s="41">
        <f t="shared" si="1"/>
        <v>0</v>
      </c>
      <c r="Q20" s="41">
        <f t="shared" si="1"/>
        <v>0</v>
      </c>
      <c r="R20" s="41">
        <f t="shared" si="1"/>
        <v>0</v>
      </c>
      <c r="S20" s="41">
        <f t="shared" si="1"/>
        <v>0</v>
      </c>
      <c r="T20" s="41">
        <f t="shared" si="1"/>
        <v>0</v>
      </c>
      <c r="U20" s="41">
        <f t="shared" si="1"/>
        <v>0</v>
      </c>
      <c r="V20" s="41"/>
    </row>
    <row r="21" spans="1:22" x14ac:dyDescent="0.2">
      <c r="A21">
        <v>3</v>
      </c>
      <c r="B21">
        <v>7</v>
      </c>
      <c r="C21">
        <v>1</v>
      </c>
      <c r="D21">
        <v>12</v>
      </c>
      <c r="E21">
        <v>12</v>
      </c>
      <c r="F21">
        <v>1</v>
      </c>
      <c r="H21" s="41">
        <f t="shared" si="1"/>
        <v>14</v>
      </c>
      <c r="I21" s="41">
        <f t="shared" si="1"/>
        <v>0</v>
      </c>
      <c r="J21" s="41">
        <f t="shared" si="1"/>
        <v>1</v>
      </c>
      <c r="K21" s="41">
        <f t="shared" si="1"/>
        <v>0</v>
      </c>
      <c r="L21" s="41">
        <f t="shared" si="1"/>
        <v>0</v>
      </c>
      <c r="M21" s="41">
        <f t="shared" si="1"/>
        <v>0</v>
      </c>
      <c r="N21" s="41">
        <f t="shared" si="1"/>
        <v>2</v>
      </c>
      <c r="O21" s="41">
        <f t="shared" si="1"/>
        <v>0</v>
      </c>
      <c r="P21" s="41">
        <f t="shared" si="1"/>
        <v>0</v>
      </c>
      <c r="Q21" s="41">
        <f t="shared" si="1"/>
        <v>0</v>
      </c>
      <c r="R21" s="41">
        <f t="shared" si="1"/>
        <v>0</v>
      </c>
      <c r="S21" s="41">
        <f t="shared" si="1"/>
        <v>13</v>
      </c>
      <c r="T21" s="41">
        <f t="shared" si="1"/>
        <v>0</v>
      </c>
      <c r="U21" s="41">
        <f t="shared" si="1"/>
        <v>0</v>
      </c>
      <c r="V21" s="41"/>
    </row>
    <row r="22" spans="1:22" x14ac:dyDescent="0.2">
      <c r="A22">
        <v>9</v>
      </c>
      <c r="B22">
        <v>8</v>
      </c>
      <c r="C22">
        <v>8</v>
      </c>
      <c r="D22">
        <v>9</v>
      </c>
      <c r="E22">
        <v>9</v>
      </c>
      <c r="F22">
        <v>8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  <c r="M22" s="41">
        <f t="shared" si="1"/>
        <v>0</v>
      </c>
      <c r="N22" s="41">
        <f t="shared" si="1"/>
        <v>0</v>
      </c>
      <c r="O22" s="41">
        <f t="shared" si="1"/>
        <v>16</v>
      </c>
      <c r="P22" s="41">
        <f t="shared" si="1"/>
        <v>14</v>
      </c>
      <c r="Q22" s="41">
        <f t="shared" si="1"/>
        <v>0</v>
      </c>
      <c r="R22" s="41">
        <f t="shared" si="1"/>
        <v>0</v>
      </c>
      <c r="S22" s="41">
        <f t="shared" si="1"/>
        <v>0</v>
      </c>
      <c r="T22" s="41">
        <f t="shared" si="1"/>
        <v>0</v>
      </c>
      <c r="U22" s="41">
        <f t="shared" si="1"/>
        <v>0</v>
      </c>
      <c r="V22" s="41"/>
    </row>
    <row r="23" spans="1:22" x14ac:dyDescent="0.2">
      <c r="A23">
        <v>13</v>
      </c>
      <c r="B23">
        <v>13</v>
      </c>
      <c r="C23">
        <v>13</v>
      </c>
      <c r="D23">
        <v>13</v>
      </c>
      <c r="E23">
        <v>13</v>
      </c>
      <c r="F23">
        <v>13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1">
        <f t="shared" si="1"/>
        <v>0</v>
      </c>
      <c r="L23" s="41">
        <f t="shared" si="1"/>
        <v>0</v>
      </c>
      <c r="M23" s="41">
        <f t="shared" si="1"/>
        <v>0</v>
      </c>
      <c r="N23" s="41">
        <f t="shared" si="1"/>
        <v>0</v>
      </c>
      <c r="O23" s="41">
        <f t="shared" si="1"/>
        <v>0</v>
      </c>
      <c r="P23" s="41">
        <f t="shared" si="1"/>
        <v>0</v>
      </c>
      <c r="Q23" s="41">
        <f t="shared" si="1"/>
        <v>0</v>
      </c>
      <c r="R23" s="41">
        <f t="shared" si="1"/>
        <v>0</v>
      </c>
      <c r="S23" s="41">
        <f t="shared" si="1"/>
        <v>0</v>
      </c>
      <c r="T23" s="41">
        <f t="shared" si="1"/>
        <v>30</v>
      </c>
      <c r="U23" s="41">
        <f t="shared" si="1"/>
        <v>0</v>
      </c>
      <c r="V23" s="41"/>
    </row>
    <row r="24" spans="1:22" x14ac:dyDescent="0.2">
      <c r="A24">
        <v>3</v>
      </c>
      <c r="B24">
        <v>12</v>
      </c>
      <c r="C24">
        <v>12</v>
      </c>
      <c r="D24">
        <v>12</v>
      </c>
      <c r="E24">
        <v>5</v>
      </c>
      <c r="F24">
        <v>5</v>
      </c>
      <c r="H24" s="41">
        <f t="shared" si="1"/>
        <v>0</v>
      </c>
      <c r="I24" s="41">
        <f t="shared" si="1"/>
        <v>0</v>
      </c>
      <c r="J24" s="41">
        <f t="shared" si="1"/>
        <v>1</v>
      </c>
      <c r="K24" s="41">
        <f t="shared" si="1"/>
        <v>0</v>
      </c>
      <c r="L24" s="41">
        <f t="shared" si="1"/>
        <v>19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1">
        <f t="shared" si="1"/>
        <v>0</v>
      </c>
      <c r="R24" s="41">
        <f t="shared" si="1"/>
        <v>0</v>
      </c>
      <c r="S24" s="41">
        <f t="shared" si="1"/>
        <v>10</v>
      </c>
      <c r="T24" s="41">
        <f t="shared" si="1"/>
        <v>0</v>
      </c>
      <c r="U24" s="41">
        <f t="shared" si="1"/>
        <v>0</v>
      </c>
      <c r="V24" s="41"/>
    </row>
    <row r="25" spans="1:22" x14ac:dyDescent="0.2">
      <c r="A25">
        <v>13</v>
      </c>
      <c r="B25">
        <v>13</v>
      </c>
      <c r="C25">
        <v>13</v>
      </c>
      <c r="D25">
        <v>13</v>
      </c>
      <c r="E25">
        <v>13</v>
      </c>
      <c r="F25">
        <v>13</v>
      </c>
      <c r="H25" s="41">
        <f t="shared" si="1"/>
        <v>0</v>
      </c>
      <c r="I25" s="41">
        <f t="shared" si="1"/>
        <v>0</v>
      </c>
      <c r="J25" s="41">
        <f t="shared" si="1"/>
        <v>0</v>
      </c>
      <c r="K25" s="41">
        <f t="shared" si="1"/>
        <v>0</v>
      </c>
      <c r="L25" s="41">
        <f t="shared" si="1"/>
        <v>0</v>
      </c>
      <c r="M25" s="41">
        <f t="shared" si="1"/>
        <v>0</v>
      </c>
      <c r="N25" s="41">
        <f t="shared" si="1"/>
        <v>0</v>
      </c>
      <c r="O25" s="41">
        <f t="shared" si="1"/>
        <v>0</v>
      </c>
      <c r="P25" s="41">
        <f t="shared" si="1"/>
        <v>0</v>
      </c>
      <c r="Q25" s="41">
        <f t="shared" si="1"/>
        <v>0</v>
      </c>
      <c r="R25" s="41">
        <f t="shared" si="1"/>
        <v>0</v>
      </c>
      <c r="S25" s="41">
        <f t="shared" si="1"/>
        <v>0</v>
      </c>
      <c r="T25" s="41">
        <f t="shared" si="1"/>
        <v>30</v>
      </c>
      <c r="U25" s="41">
        <f t="shared" si="1"/>
        <v>0</v>
      </c>
      <c r="V25" s="41"/>
    </row>
    <row r="26" spans="1:22" x14ac:dyDescent="0.2">
      <c r="A26">
        <v>8</v>
      </c>
      <c r="B26">
        <v>8</v>
      </c>
      <c r="C26">
        <v>8</v>
      </c>
      <c r="D26">
        <v>13</v>
      </c>
      <c r="E26">
        <v>13</v>
      </c>
      <c r="F26">
        <v>13</v>
      </c>
      <c r="H26" s="41">
        <f t="shared" si="1"/>
        <v>0</v>
      </c>
      <c r="I26" s="41">
        <f t="shared" si="1"/>
        <v>0</v>
      </c>
      <c r="J26" s="41">
        <f t="shared" si="1"/>
        <v>0</v>
      </c>
      <c r="K26" s="41">
        <f t="shared" si="1"/>
        <v>0</v>
      </c>
      <c r="L26" s="41">
        <f t="shared" si="1"/>
        <v>0</v>
      </c>
      <c r="M26" s="41">
        <f t="shared" si="1"/>
        <v>0</v>
      </c>
      <c r="N26" s="41">
        <f t="shared" si="1"/>
        <v>0</v>
      </c>
      <c r="O26" s="41">
        <f t="shared" si="1"/>
        <v>6</v>
      </c>
      <c r="P26" s="41">
        <f t="shared" si="1"/>
        <v>0</v>
      </c>
      <c r="Q26" s="41">
        <f t="shared" si="1"/>
        <v>0</v>
      </c>
      <c r="R26" s="41">
        <f t="shared" si="1"/>
        <v>0</v>
      </c>
      <c r="S26" s="41">
        <f t="shared" si="1"/>
        <v>0</v>
      </c>
      <c r="T26" s="41">
        <f t="shared" si="1"/>
        <v>24</v>
      </c>
      <c r="U26" s="41">
        <f t="shared" si="1"/>
        <v>0</v>
      </c>
      <c r="V26" s="41"/>
    </row>
    <row r="27" spans="1:22" x14ac:dyDescent="0.2">
      <c r="A27">
        <v>3</v>
      </c>
      <c r="B27">
        <v>3</v>
      </c>
      <c r="C27">
        <v>3</v>
      </c>
      <c r="D27">
        <v>3</v>
      </c>
      <c r="E27">
        <v>3</v>
      </c>
      <c r="F27">
        <v>3</v>
      </c>
      <c r="H27" s="41">
        <f t="shared" si="1"/>
        <v>0</v>
      </c>
      <c r="I27" s="41">
        <f t="shared" si="1"/>
        <v>0</v>
      </c>
      <c r="J27" s="41">
        <f t="shared" si="1"/>
        <v>30</v>
      </c>
      <c r="K27" s="41">
        <f t="shared" si="1"/>
        <v>0</v>
      </c>
      <c r="L27" s="41">
        <f t="shared" si="1"/>
        <v>0</v>
      </c>
      <c r="M27" s="41">
        <f t="shared" si="1"/>
        <v>0</v>
      </c>
      <c r="N27" s="41">
        <f t="shared" si="1"/>
        <v>0</v>
      </c>
      <c r="O27" s="41">
        <f t="shared" si="1"/>
        <v>0</v>
      </c>
      <c r="P27" s="41">
        <f t="shared" si="1"/>
        <v>0</v>
      </c>
      <c r="Q27" s="41">
        <f t="shared" si="1"/>
        <v>0</v>
      </c>
      <c r="R27" s="41">
        <f t="shared" si="1"/>
        <v>0</v>
      </c>
      <c r="S27" s="41">
        <f t="shared" si="1"/>
        <v>0</v>
      </c>
      <c r="T27" s="41">
        <f t="shared" si="1"/>
        <v>0</v>
      </c>
      <c r="U27" s="41">
        <f t="shared" si="1"/>
        <v>0</v>
      </c>
      <c r="V27" s="41"/>
    </row>
    <row r="28" spans="1:22" x14ac:dyDescent="0.2">
      <c r="A28">
        <v>3</v>
      </c>
      <c r="B28">
        <v>3</v>
      </c>
      <c r="C28">
        <v>3</v>
      </c>
      <c r="D28">
        <v>3</v>
      </c>
      <c r="E28">
        <v>3</v>
      </c>
      <c r="F28">
        <v>3</v>
      </c>
      <c r="H28" s="41">
        <f t="shared" si="1"/>
        <v>0</v>
      </c>
      <c r="I28" s="41">
        <f t="shared" si="1"/>
        <v>0</v>
      </c>
      <c r="J28" s="41">
        <f t="shared" si="1"/>
        <v>30</v>
      </c>
      <c r="K28" s="41">
        <f t="shared" si="1"/>
        <v>0</v>
      </c>
      <c r="L28" s="41">
        <f t="shared" si="1"/>
        <v>0</v>
      </c>
      <c r="M28" s="41">
        <f t="shared" si="1"/>
        <v>0</v>
      </c>
      <c r="N28" s="41">
        <f t="shared" si="1"/>
        <v>0</v>
      </c>
      <c r="O28" s="41">
        <f t="shared" si="1"/>
        <v>0</v>
      </c>
      <c r="P28" s="41">
        <f t="shared" si="1"/>
        <v>0</v>
      </c>
      <c r="Q28" s="41">
        <f t="shared" si="1"/>
        <v>0</v>
      </c>
      <c r="R28" s="41">
        <f t="shared" si="1"/>
        <v>0</v>
      </c>
      <c r="S28" s="41">
        <f t="shared" si="1"/>
        <v>0</v>
      </c>
      <c r="T28" s="41">
        <f t="shared" si="1"/>
        <v>0</v>
      </c>
      <c r="U28" s="41">
        <f t="shared" si="1"/>
        <v>0</v>
      </c>
      <c r="V28" s="41"/>
    </row>
    <row r="29" spans="1:22" x14ac:dyDescent="0.2">
      <c r="A29">
        <v>9</v>
      </c>
      <c r="B29">
        <v>14</v>
      </c>
      <c r="C29">
        <v>9</v>
      </c>
      <c r="D29">
        <v>14</v>
      </c>
      <c r="E29">
        <v>14</v>
      </c>
      <c r="F29">
        <v>9</v>
      </c>
      <c r="H29" s="41">
        <f t="shared" si="1"/>
        <v>0</v>
      </c>
      <c r="I29" s="41">
        <f t="shared" si="1"/>
        <v>0</v>
      </c>
      <c r="J29" s="41">
        <f t="shared" si="1"/>
        <v>0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1">
        <f t="shared" si="1"/>
        <v>0</v>
      </c>
      <c r="P29" s="41">
        <f t="shared" si="1"/>
        <v>15</v>
      </c>
      <c r="Q29" s="41">
        <f t="shared" si="1"/>
        <v>0</v>
      </c>
      <c r="R29" s="41">
        <f t="shared" si="1"/>
        <v>0</v>
      </c>
      <c r="S29" s="41">
        <f t="shared" si="1"/>
        <v>0</v>
      </c>
      <c r="T29" s="41">
        <f t="shared" si="1"/>
        <v>0</v>
      </c>
      <c r="U29" s="41">
        <f t="shared" si="1"/>
        <v>15</v>
      </c>
      <c r="V29" s="41"/>
    </row>
    <row r="30" spans="1:22" x14ac:dyDescent="0.2">
      <c r="A30">
        <v>6</v>
      </c>
      <c r="B30">
        <v>6</v>
      </c>
      <c r="C30">
        <v>6</v>
      </c>
      <c r="D30">
        <v>6</v>
      </c>
      <c r="E30">
        <v>6</v>
      </c>
      <c r="F30">
        <v>6</v>
      </c>
      <c r="H30" s="41">
        <f t="shared" si="1"/>
        <v>0</v>
      </c>
      <c r="I30" s="41">
        <f t="shared" si="1"/>
        <v>0</v>
      </c>
      <c r="J30" s="41">
        <f t="shared" si="1"/>
        <v>0</v>
      </c>
      <c r="K30" s="41">
        <f t="shared" si="1"/>
        <v>0</v>
      </c>
      <c r="L30" s="41">
        <f t="shared" si="1"/>
        <v>0</v>
      </c>
      <c r="M30" s="41">
        <f t="shared" si="1"/>
        <v>30</v>
      </c>
      <c r="N30" s="41">
        <f t="shared" si="1"/>
        <v>0</v>
      </c>
      <c r="O30" s="41">
        <f t="shared" si="1"/>
        <v>0</v>
      </c>
      <c r="P30" s="41">
        <f t="shared" si="1"/>
        <v>0</v>
      </c>
      <c r="Q30" s="41">
        <f t="shared" si="1"/>
        <v>0</v>
      </c>
      <c r="R30" s="41">
        <f t="shared" si="1"/>
        <v>0</v>
      </c>
      <c r="S30" s="41">
        <f t="shared" si="1"/>
        <v>0</v>
      </c>
      <c r="T30" s="41">
        <f t="shared" si="1"/>
        <v>0</v>
      </c>
      <c r="U30" s="41">
        <f t="shared" si="1"/>
        <v>0</v>
      </c>
      <c r="V30" s="41"/>
    </row>
    <row r="31" spans="1:22" x14ac:dyDescent="0.2">
      <c r="A31">
        <v>7</v>
      </c>
      <c r="B31">
        <v>7</v>
      </c>
      <c r="C31">
        <v>7</v>
      </c>
      <c r="D31">
        <v>7</v>
      </c>
      <c r="E31">
        <v>3</v>
      </c>
      <c r="F31">
        <v>12</v>
      </c>
      <c r="H31" s="41">
        <f t="shared" si="1"/>
        <v>0</v>
      </c>
      <c r="I31" s="41">
        <f t="shared" si="1"/>
        <v>0</v>
      </c>
      <c r="J31" s="41">
        <f t="shared" si="1"/>
        <v>8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11</v>
      </c>
      <c r="O31" s="41">
        <f t="shared" si="1"/>
        <v>0</v>
      </c>
      <c r="P31" s="41">
        <f t="shared" si="1"/>
        <v>0</v>
      </c>
      <c r="Q31" s="41">
        <f t="shared" si="1"/>
        <v>0</v>
      </c>
      <c r="R31" s="41">
        <f t="shared" si="1"/>
        <v>0</v>
      </c>
      <c r="S31" s="41">
        <f t="shared" si="1"/>
        <v>11</v>
      </c>
      <c r="T31" s="41">
        <f t="shared" si="1"/>
        <v>0</v>
      </c>
      <c r="U31" s="41">
        <f t="shared" si="1"/>
        <v>0</v>
      </c>
      <c r="V31" s="41"/>
    </row>
    <row r="32" spans="1:22" x14ac:dyDescent="0.2">
      <c r="A32">
        <v>5</v>
      </c>
      <c r="B32">
        <v>5</v>
      </c>
      <c r="C32">
        <v>5</v>
      </c>
      <c r="D32">
        <v>5</v>
      </c>
      <c r="E32">
        <v>5</v>
      </c>
      <c r="F32">
        <v>5</v>
      </c>
      <c r="H32" s="41">
        <f t="shared" si="1"/>
        <v>0</v>
      </c>
      <c r="I32" s="41">
        <f t="shared" si="1"/>
        <v>0</v>
      </c>
      <c r="J32" s="41">
        <f t="shared" si="1"/>
        <v>0</v>
      </c>
      <c r="K32" s="41">
        <f t="shared" si="1"/>
        <v>0</v>
      </c>
      <c r="L32" s="41">
        <f t="shared" si="1"/>
        <v>30</v>
      </c>
      <c r="M32" s="41">
        <f t="shared" si="1"/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/>
    </row>
    <row r="33" spans="1:22" x14ac:dyDescent="0.2">
      <c r="A33">
        <v>9</v>
      </c>
      <c r="B33">
        <v>14</v>
      </c>
      <c r="C33">
        <v>9</v>
      </c>
      <c r="D33">
        <v>14</v>
      </c>
      <c r="E33">
        <v>14</v>
      </c>
      <c r="F33">
        <v>9</v>
      </c>
      <c r="H33" s="41">
        <f t="shared" si="1"/>
        <v>0</v>
      </c>
      <c r="I33" s="41">
        <f t="shared" si="1"/>
        <v>0</v>
      </c>
      <c r="J33" s="41">
        <f t="shared" si="1"/>
        <v>0</v>
      </c>
      <c r="K33" s="41">
        <f t="shared" si="1"/>
        <v>0</v>
      </c>
      <c r="L33" s="41">
        <f t="shared" si="1"/>
        <v>0</v>
      </c>
      <c r="M33" s="41">
        <f t="shared" si="1"/>
        <v>0</v>
      </c>
      <c r="N33" s="41">
        <f t="shared" si="1"/>
        <v>0</v>
      </c>
      <c r="O33" s="41">
        <f t="shared" si="1"/>
        <v>0</v>
      </c>
      <c r="P33" s="41">
        <f t="shared" si="1"/>
        <v>15</v>
      </c>
      <c r="Q33" s="41">
        <f t="shared" si="1"/>
        <v>0</v>
      </c>
      <c r="R33" s="41">
        <f t="shared" si="1"/>
        <v>0</v>
      </c>
      <c r="S33" s="41">
        <f t="shared" si="1"/>
        <v>0</v>
      </c>
      <c r="T33" s="41">
        <f t="shared" si="1"/>
        <v>0</v>
      </c>
      <c r="U33" s="41">
        <f t="shared" si="1"/>
        <v>15</v>
      </c>
      <c r="V33" s="41"/>
    </row>
    <row r="34" spans="1:22" x14ac:dyDescent="0.2">
      <c r="A34">
        <v>12</v>
      </c>
      <c r="B34">
        <v>2</v>
      </c>
      <c r="C34">
        <v>2</v>
      </c>
      <c r="D34">
        <v>12</v>
      </c>
      <c r="E34">
        <v>4</v>
      </c>
      <c r="F34">
        <v>4</v>
      </c>
      <c r="H34" s="41">
        <f t="shared" si="1"/>
        <v>0</v>
      </c>
      <c r="I34" s="41">
        <f t="shared" si="1"/>
        <v>5</v>
      </c>
      <c r="J34" s="41">
        <f t="shared" si="1"/>
        <v>0</v>
      </c>
      <c r="K34" s="41">
        <f t="shared" si="1"/>
        <v>19</v>
      </c>
      <c r="L34" s="41">
        <f t="shared" si="1"/>
        <v>0</v>
      </c>
      <c r="M34" s="41">
        <f t="shared" si="1"/>
        <v>0</v>
      </c>
      <c r="N34" s="41">
        <f t="shared" si="1"/>
        <v>0</v>
      </c>
      <c r="O34" s="41">
        <f t="shared" si="1"/>
        <v>0</v>
      </c>
      <c r="P34" s="41">
        <f t="shared" si="1"/>
        <v>0</v>
      </c>
      <c r="Q34" s="41">
        <f t="shared" si="1"/>
        <v>0</v>
      </c>
      <c r="R34" s="41">
        <f t="shared" si="1"/>
        <v>0</v>
      </c>
      <c r="S34" s="41">
        <f t="shared" si="1"/>
        <v>6</v>
      </c>
      <c r="T34" s="41">
        <f t="shared" si="1"/>
        <v>0</v>
      </c>
      <c r="U34" s="41">
        <f t="shared" si="1"/>
        <v>0</v>
      </c>
      <c r="V34" s="41"/>
    </row>
    <row r="35" spans="1:22" x14ac:dyDescent="0.2">
      <c r="A35">
        <v>8</v>
      </c>
      <c r="B35">
        <v>8</v>
      </c>
      <c r="C35">
        <v>8</v>
      </c>
      <c r="D35">
        <v>8</v>
      </c>
      <c r="E35">
        <v>8</v>
      </c>
      <c r="F35">
        <v>8</v>
      </c>
      <c r="H35" s="41">
        <f t="shared" ref="H35:U54" si="2">IF($A35=H$1,$A$1,0)+IF($B35=H$1,$B$1,0)+IF($C35=H$1,$C$1,0)+IF($D35=H$1,$D$1,0)+IF($E35=H$1,$E$1,0)+IF($F35=H$1,$F$1,0)</f>
        <v>0</v>
      </c>
      <c r="I35" s="41">
        <f t="shared" si="2"/>
        <v>0</v>
      </c>
      <c r="J35" s="41">
        <f t="shared" si="2"/>
        <v>0</v>
      </c>
      <c r="K35" s="41">
        <f t="shared" si="2"/>
        <v>0</v>
      </c>
      <c r="L35" s="41">
        <f t="shared" si="2"/>
        <v>0</v>
      </c>
      <c r="M35" s="41">
        <f t="shared" si="2"/>
        <v>0</v>
      </c>
      <c r="N35" s="41">
        <f t="shared" si="2"/>
        <v>0</v>
      </c>
      <c r="O35" s="41">
        <f t="shared" si="2"/>
        <v>30</v>
      </c>
      <c r="P35" s="41">
        <f t="shared" si="2"/>
        <v>0</v>
      </c>
      <c r="Q35" s="41">
        <f t="shared" si="2"/>
        <v>0</v>
      </c>
      <c r="R35" s="41">
        <f t="shared" si="2"/>
        <v>0</v>
      </c>
      <c r="S35" s="41">
        <f t="shared" si="2"/>
        <v>0</v>
      </c>
      <c r="T35" s="41">
        <f t="shared" si="2"/>
        <v>0</v>
      </c>
      <c r="U35" s="41">
        <f t="shared" si="2"/>
        <v>0</v>
      </c>
      <c r="V35" s="41"/>
    </row>
    <row r="36" spans="1:22" x14ac:dyDescent="0.2">
      <c r="A36">
        <v>2</v>
      </c>
      <c r="B36">
        <v>12</v>
      </c>
      <c r="C36">
        <v>2</v>
      </c>
      <c r="D36">
        <v>2</v>
      </c>
      <c r="E36">
        <v>5</v>
      </c>
      <c r="F36">
        <v>12</v>
      </c>
      <c r="H36" s="41">
        <f t="shared" si="2"/>
        <v>0</v>
      </c>
      <c r="I36" s="41">
        <f t="shared" si="2"/>
        <v>9</v>
      </c>
      <c r="J36" s="41">
        <f t="shared" si="2"/>
        <v>0</v>
      </c>
      <c r="K36" s="41">
        <f t="shared" si="2"/>
        <v>0</v>
      </c>
      <c r="L36" s="41">
        <f t="shared" si="2"/>
        <v>8</v>
      </c>
      <c r="M36" s="41">
        <f t="shared" si="2"/>
        <v>0</v>
      </c>
      <c r="N36" s="41">
        <f t="shared" si="2"/>
        <v>0</v>
      </c>
      <c r="O36" s="41">
        <f t="shared" si="2"/>
        <v>0</v>
      </c>
      <c r="P36" s="41">
        <f t="shared" si="2"/>
        <v>0</v>
      </c>
      <c r="Q36" s="41">
        <f t="shared" si="2"/>
        <v>0</v>
      </c>
      <c r="R36" s="41">
        <f t="shared" si="2"/>
        <v>0</v>
      </c>
      <c r="S36" s="41">
        <f t="shared" si="2"/>
        <v>13</v>
      </c>
      <c r="T36" s="41">
        <f t="shared" si="2"/>
        <v>0</v>
      </c>
      <c r="U36" s="41">
        <f t="shared" si="2"/>
        <v>0</v>
      </c>
      <c r="V36" s="41"/>
    </row>
    <row r="37" spans="1:22" x14ac:dyDescent="0.2">
      <c r="A37">
        <v>12</v>
      </c>
      <c r="B37">
        <v>4</v>
      </c>
      <c r="C37">
        <v>12</v>
      </c>
      <c r="D37">
        <v>4</v>
      </c>
      <c r="E37">
        <v>4</v>
      </c>
      <c r="F37">
        <v>4</v>
      </c>
      <c r="H37" s="41">
        <f t="shared" si="2"/>
        <v>0</v>
      </c>
      <c r="I37" s="41">
        <f t="shared" si="2"/>
        <v>0</v>
      </c>
      <c r="J37" s="41">
        <f t="shared" si="2"/>
        <v>0</v>
      </c>
      <c r="K37" s="41">
        <f t="shared" si="2"/>
        <v>26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41">
        <f t="shared" si="2"/>
        <v>0</v>
      </c>
      <c r="Q37" s="41">
        <f t="shared" si="2"/>
        <v>0</v>
      </c>
      <c r="R37" s="41">
        <f t="shared" si="2"/>
        <v>0</v>
      </c>
      <c r="S37" s="41">
        <f t="shared" si="2"/>
        <v>4</v>
      </c>
      <c r="T37" s="41">
        <f t="shared" si="2"/>
        <v>0</v>
      </c>
      <c r="U37" s="41">
        <f t="shared" si="2"/>
        <v>0</v>
      </c>
      <c r="V37" s="41"/>
    </row>
    <row r="38" spans="1:22" x14ac:dyDescent="0.2">
      <c r="A38">
        <v>4</v>
      </c>
      <c r="B38">
        <v>4</v>
      </c>
      <c r="C38">
        <v>4</v>
      </c>
      <c r="D38">
        <v>4</v>
      </c>
      <c r="E38">
        <v>4</v>
      </c>
      <c r="F38">
        <v>4</v>
      </c>
      <c r="H38" s="41">
        <f t="shared" si="2"/>
        <v>0</v>
      </c>
      <c r="I38" s="41">
        <f t="shared" si="2"/>
        <v>0</v>
      </c>
      <c r="J38" s="41">
        <f t="shared" si="2"/>
        <v>0</v>
      </c>
      <c r="K38" s="41">
        <f t="shared" si="2"/>
        <v>30</v>
      </c>
      <c r="L38" s="41">
        <f t="shared" si="2"/>
        <v>0</v>
      </c>
      <c r="M38" s="41">
        <f t="shared" si="2"/>
        <v>0</v>
      </c>
      <c r="N38" s="41">
        <f t="shared" si="2"/>
        <v>0</v>
      </c>
      <c r="O38" s="41">
        <f t="shared" si="2"/>
        <v>0</v>
      </c>
      <c r="P38" s="41">
        <f t="shared" si="2"/>
        <v>0</v>
      </c>
      <c r="Q38" s="41">
        <f t="shared" si="2"/>
        <v>0</v>
      </c>
      <c r="R38" s="41">
        <f t="shared" si="2"/>
        <v>0</v>
      </c>
      <c r="S38" s="41">
        <f t="shared" si="2"/>
        <v>0</v>
      </c>
      <c r="T38" s="41">
        <f t="shared" si="2"/>
        <v>0</v>
      </c>
      <c r="U38" s="41">
        <f t="shared" si="2"/>
        <v>0</v>
      </c>
      <c r="V38" s="41"/>
    </row>
    <row r="39" spans="1:22" x14ac:dyDescent="0.2">
      <c r="A39">
        <v>9</v>
      </c>
      <c r="B39">
        <v>14</v>
      </c>
      <c r="C39">
        <v>9</v>
      </c>
      <c r="D39">
        <v>14</v>
      </c>
      <c r="E39">
        <v>14</v>
      </c>
      <c r="F39">
        <v>9</v>
      </c>
      <c r="H39" s="41">
        <f t="shared" si="2"/>
        <v>0</v>
      </c>
      <c r="I39" s="41">
        <f t="shared" si="2"/>
        <v>0</v>
      </c>
      <c r="J39" s="41">
        <f t="shared" si="2"/>
        <v>0</v>
      </c>
      <c r="K39" s="41">
        <f t="shared" si="2"/>
        <v>0</v>
      </c>
      <c r="L39" s="41">
        <f t="shared" si="2"/>
        <v>0</v>
      </c>
      <c r="M39" s="41">
        <f t="shared" si="2"/>
        <v>0</v>
      </c>
      <c r="N39" s="41">
        <f t="shared" si="2"/>
        <v>0</v>
      </c>
      <c r="O39" s="41">
        <f t="shared" si="2"/>
        <v>0</v>
      </c>
      <c r="P39" s="41">
        <f t="shared" si="2"/>
        <v>15</v>
      </c>
      <c r="Q39" s="41">
        <f t="shared" si="2"/>
        <v>0</v>
      </c>
      <c r="R39" s="41">
        <f t="shared" si="2"/>
        <v>0</v>
      </c>
      <c r="S39" s="41">
        <f t="shared" si="2"/>
        <v>0</v>
      </c>
      <c r="T39" s="41">
        <f t="shared" si="2"/>
        <v>0</v>
      </c>
      <c r="U39" s="41">
        <f t="shared" si="2"/>
        <v>15</v>
      </c>
      <c r="V39" s="41"/>
    </row>
    <row r="40" spans="1:22" x14ac:dyDescent="0.2">
      <c r="A40">
        <v>10</v>
      </c>
      <c r="B40">
        <v>1</v>
      </c>
      <c r="C40">
        <v>4</v>
      </c>
      <c r="D40">
        <v>4</v>
      </c>
      <c r="E40">
        <v>4</v>
      </c>
      <c r="F40">
        <v>4</v>
      </c>
      <c r="H40" s="41">
        <f t="shared" si="2"/>
        <v>2</v>
      </c>
      <c r="I40" s="41">
        <f t="shared" si="2"/>
        <v>0</v>
      </c>
      <c r="J40" s="41">
        <f t="shared" si="2"/>
        <v>0</v>
      </c>
      <c r="K40" s="41">
        <f t="shared" si="2"/>
        <v>27</v>
      </c>
      <c r="L40" s="41">
        <f t="shared" si="2"/>
        <v>0</v>
      </c>
      <c r="M40" s="41">
        <f t="shared" si="2"/>
        <v>0</v>
      </c>
      <c r="N40" s="41">
        <f t="shared" si="2"/>
        <v>0</v>
      </c>
      <c r="O40" s="41">
        <f t="shared" si="2"/>
        <v>0</v>
      </c>
      <c r="P40" s="41">
        <f t="shared" si="2"/>
        <v>0</v>
      </c>
      <c r="Q40" s="41">
        <f t="shared" si="2"/>
        <v>1</v>
      </c>
      <c r="R40" s="41">
        <f t="shared" si="2"/>
        <v>0</v>
      </c>
      <c r="S40" s="41">
        <f t="shared" si="2"/>
        <v>0</v>
      </c>
      <c r="T40" s="41">
        <f t="shared" si="2"/>
        <v>0</v>
      </c>
      <c r="U40" s="41">
        <f t="shared" si="2"/>
        <v>0</v>
      </c>
      <c r="V40" s="41"/>
    </row>
    <row r="41" spans="1:22" x14ac:dyDescent="0.2">
      <c r="A41">
        <v>14</v>
      </c>
      <c r="B41">
        <v>14</v>
      </c>
      <c r="C41">
        <v>14</v>
      </c>
      <c r="D41">
        <v>1</v>
      </c>
      <c r="E41">
        <v>4</v>
      </c>
      <c r="F41">
        <v>14</v>
      </c>
      <c r="H41" s="41">
        <f t="shared" si="2"/>
        <v>5</v>
      </c>
      <c r="I41" s="41">
        <f t="shared" si="2"/>
        <v>0</v>
      </c>
      <c r="J41" s="41">
        <f t="shared" si="2"/>
        <v>0</v>
      </c>
      <c r="K41" s="41">
        <f t="shared" si="2"/>
        <v>8</v>
      </c>
      <c r="L41" s="41">
        <f t="shared" si="2"/>
        <v>0</v>
      </c>
      <c r="M41" s="41">
        <f t="shared" si="2"/>
        <v>0</v>
      </c>
      <c r="N41" s="41">
        <f t="shared" si="2"/>
        <v>0</v>
      </c>
      <c r="O41" s="41">
        <f t="shared" si="2"/>
        <v>0</v>
      </c>
      <c r="P41" s="41">
        <f t="shared" si="2"/>
        <v>0</v>
      </c>
      <c r="Q41" s="41">
        <f t="shared" si="2"/>
        <v>0</v>
      </c>
      <c r="R41" s="41">
        <f t="shared" si="2"/>
        <v>0</v>
      </c>
      <c r="S41" s="41">
        <f t="shared" si="2"/>
        <v>0</v>
      </c>
      <c r="T41" s="41">
        <f t="shared" si="2"/>
        <v>0</v>
      </c>
      <c r="U41" s="41">
        <f t="shared" si="2"/>
        <v>17</v>
      </c>
      <c r="V41" s="41"/>
    </row>
    <row r="42" spans="1:22" x14ac:dyDescent="0.2">
      <c r="A42">
        <v>5</v>
      </c>
      <c r="B42">
        <v>5</v>
      </c>
      <c r="C42">
        <v>5</v>
      </c>
      <c r="D42">
        <v>3</v>
      </c>
      <c r="E42">
        <v>4</v>
      </c>
      <c r="F42">
        <v>5</v>
      </c>
      <c r="H42" s="41">
        <f t="shared" si="2"/>
        <v>0</v>
      </c>
      <c r="I42" s="41">
        <f t="shared" si="2"/>
        <v>0</v>
      </c>
      <c r="J42" s="41">
        <f t="shared" si="2"/>
        <v>5</v>
      </c>
      <c r="K42" s="41">
        <f t="shared" si="2"/>
        <v>8</v>
      </c>
      <c r="L42" s="41">
        <f t="shared" si="2"/>
        <v>17</v>
      </c>
      <c r="M42" s="41">
        <f t="shared" si="2"/>
        <v>0</v>
      </c>
      <c r="N42" s="41">
        <f t="shared" si="2"/>
        <v>0</v>
      </c>
      <c r="O42" s="41">
        <f t="shared" si="2"/>
        <v>0</v>
      </c>
      <c r="P42" s="41">
        <f t="shared" si="2"/>
        <v>0</v>
      </c>
      <c r="Q42" s="41">
        <f t="shared" si="2"/>
        <v>0</v>
      </c>
      <c r="R42" s="41">
        <f t="shared" si="2"/>
        <v>0</v>
      </c>
      <c r="S42" s="41">
        <f t="shared" si="2"/>
        <v>0</v>
      </c>
      <c r="T42" s="41">
        <f t="shared" si="2"/>
        <v>0</v>
      </c>
      <c r="U42" s="41">
        <f t="shared" si="2"/>
        <v>0</v>
      </c>
      <c r="V42" s="41"/>
    </row>
    <row r="43" spans="1:22" x14ac:dyDescent="0.2">
      <c r="A43">
        <v>1</v>
      </c>
      <c r="B43">
        <v>2</v>
      </c>
      <c r="C43">
        <v>1</v>
      </c>
      <c r="D43">
        <v>2</v>
      </c>
      <c r="E43">
        <v>2</v>
      </c>
      <c r="F43">
        <v>1</v>
      </c>
      <c r="H43" s="41">
        <f t="shared" si="2"/>
        <v>15</v>
      </c>
      <c r="I43" s="41">
        <f t="shared" si="2"/>
        <v>15</v>
      </c>
      <c r="J43" s="41">
        <f t="shared" si="2"/>
        <v>0</v>
      </c>
      <c r="K43" s="41">
        <f t="shared" si="2"/>
        <v>0</v>
      </c>
      <c r="L43" s="41">
        <f t="shared" si="2"/>
        <v>0</v>
      </c>
      <c r="M43" s="41">
        <f t="shared" si="2"/>
        <v>0</v>
      </c>
      <c r="N43" s="41">
        <f t="shared" si="2"/>
        <v>0</v>
      </c>
      <c r="O43" s="41">
        <f t="shared" si="2"/>
        <v>0</v>
      </c>
      <c r="P43" s="41">
        <f t="shared" si="2"/>
        <v>0</v>
      </c>
      <c r="Q43" s="41">
        <f t="shared" si="2"/>
        <v>0</v>
      </c>
      <c r="R43" s="41">
        <f t="shared" si="2"/>
        <v>0</v>
      </c>
      <c r="S43" s="41">
        <f t="shared" si="2"/>
        <v>0</v>
      </c>
      <c r="T43" s="41">
        <f t="shared" si="2"/>
        <v>0</v>
      </c>
      <c r="U43" s="41">
        <f t="shared" si="2"/>
        <v>0</v>
      </c>
      <c r="V43" s="41"/>
    </row>
    <row r="44" spans="1:22" x14ac:dyDescent="0.2">
      <c r="A44">
        <v>6</v>
      </c>
      <c r="B44">
        <v>6</v>
      </c>
      <c r="C44">
        <v>6</v>
      </c>
      <c r="D44">
        <v>6</v>
      </c>
      <c r="E44">
        <v>6</v>
      </c>
      <c r="F44">
        <v>6</v>
      </c>
      <c r="H44" s="41">
        <f t="shared" si="2"/>
        <v>0</v>
      </c>
      <c r="I44" s="41">
        <f t="shared" si="2"/>
        <v>0</v>
      </c>
      <c r="J44" s="41">
        <f t="shared" si="2"/>
        <v>0</v>
      </c>
      <c r="K44" s="41">
        <f t="shared" si="2"/>
        <v>0</v>
      </c>
      <c r="L44" s="41">
        <f t="shared" si="2"/>
        <v>0</v>
      </c>
      <c r="M44" s="41">
        <f t="shared" si="2"/>
        <v>30</v>
      </c>
      <c r="N44" s="41">
        <f t="shared" si="2"/>
        <v>0</v>
      </c>
      <c r="O44" s="41">
        <f t="shared" si="2"/>
        <v>0</v>
      </c>
      <c r="P44" s="41">
        <f t="shared" si="2"/>
        <v>0</v>
      </c>
      <c r="Q44" s="41">
        <f t="shared" si="2"/>
        <v>0</v>
      </c>
      <c r="R44" s="41">
        <f t="shared" si="2"/>
        <v>0</v>
      </c>
      <c r="S44" s="41">
        <f t="shared" si="2"/>
        <v>0</v>
      </c>
      <c r="T44" s="41">
        <f t="shared" si="2"/>
        <v>0</v>
      </c>
      <c r="U44" s="41">
        <f t="shared" si="2"/>
        <v>0</v>
      </c>
      <c r="V44" s="41"/>
    </row>
    <row r="45" spans="1:22" x14ac:dyDescent="0.2">
      <c r="A45">
        <v>4</v>
      </c>
      <c r="B45">
        <v>9</v>
      </c>
      <c r="C45">
        <v>14</v>
      </c>
      <c r="D45">
        <v>14</v>
      </c>
      <c r="E45">
        <v>9</v>
      </c>
      <c r="F45">
        <v>5</v>
      </c>
      <c r="H45" s="41">
        <f t="shared" si="2"/>
        <v>0</v>
      </c>
      <c r="I45" s="41">
        <f t="shared" si="2"/>
        <v>0</v>
      </c>
      <c r="J45" s="41">
        <f t="shared" si="2"/>
        <v>0</v>
      </c>
      <c r="K45" s="41">
        <f t="shared" si="2"/>
        <v>1</v>
      </c>
      <c r="L45" s="41">
        <f t="shared" si="2"/>
        <v>11</v>
      </c>
      <c r="M45" s="41">
        <f t="shared" si="2"/>
        <v>0</v>
      </c>
      <c r="N45" s="41">
        <f t="shared" si="2"/>
        <v>0</v>
      </c>
      <c r="O45" s="41">
        <f t="shared" si="2"/>
        <v>0</v>
      </c>
      <c r="P45" s="41">
        <f t="shared" si="2"/>
        <v>10</v>
      </c>
      <c r="Q45" s="41">
        <f t="shared" si="2"/>
        <v>0</v>
      </c>
      <c r="R45" s="41">
        <f t="shared" si="2"/>
        <v>0</v>
      </c>
      <c r="S45" s="41">
        <f t="shared" si="2"/>
        <v>0</v>
      </c>
      <c r="T45" s="41">
        <f t="shared" si="2"/>
        <v>0</v>
      </c>
      <c r="U45" s="41">
        <f t="shared" si="2"/>
        <v>8</v>
      </c>
      <c r="V45" s="41"/>
    </row>
    <row r="46" spans="1:22" x14ac:dyDescent="0.2">
      <c r="A46">
        <v>1</v>
      </c>
      <c r="B46">
        <v>13</v>
      </c>
      <c r="C46">
        <v>1</v>
      </c>
      <c r="D46">
        <v>13</v>
      </c>
      <c r="E46">
        <v>13</v>
      </c>
      <c r="F46">
        <v>1</v>
      </c>
      <c r="H46" s="41">
        <f t="shared" si="2"/>
        <v>15</v>
      </c>
      <c r="I46" s="41">
        <f t="shared" si="2"/>
        <v>0</v>
      </c>
      <c r="J46" s="41">
        <f t="shared" si="2"/>
        <v>0</v>
      </c>
      <c r="K46" s="41">
        <f t="shared" si="2"/>
        <v>0</v>
      </c>
      <c r="L46" s="41">
        <f t="shared" si="2"/>
        <v>0</v>
      </c>
      <c r="M46" s="41">
        <f t="shared" si="2"/>
        <v>0</v>
      </c>
      <c r="N46" s="41">
        <f t="shared" si="2"/>
        <v>0</v>
      </c>
      <c r="O46" s="41">
        <f t="shared" si="2"/>
        <v>0</v>
      </c>
      <c r="P46" s="41">
        <f t="shared" si="2"/>
        <v>0</v>
      </c>
      <c r="Q46" s="41">
        <f t="shared" si="2"/>
        <v>0</v>
      </c>
      <c r="R46" s="41">
        <f t="shared" si="2"/>
        <v>0</v>
      </c>
      <c r="S46" s="41">
        <f t="shared" si="2"/>
        <v>0</v>
      </c>
      <c r="T46" s="41">
        <f t="shared" si="2"/>
        <v>15</v>
      </c>
      <c r="U46" s="41">
        <f t="shared" si="2"/>
        <v>0</v>
      </c>
      <c r="V46" s="41"/>
    </row>
    <row r="47" spans="1:22" x14ac:dyDescent="0.2">
      <c r="A47">
        <v>7</v>
      </c>
      <c r="B47">
        <v>7</v>
      </c>
      <c r="C47">
        <v>7</v>
      </c>
      <c r="D47">
        <v>7</v>
      </c>
      <c r="E47">
        <v>12</v>
      </c>
      <c r="F47">
        <v>12</v>
      </c>
      <c r="H47" s="41">
        <f t="shared" si="2"/>
        <v>0</v>
      </c>
      <c r="I47" s="41">
        <f t="shared" si="2"/>
        <v>0</v>
      </c>
      <c r="J47" s="41">
        <f t="shared" si="2"/>
        <v>0</v>
      </c>
      <c r="K47" s="41">
        <f t="shared" si="2"/>
        <v>0</v>
      </c>
      <c r="L47" s="41">
        <f t="shared" si="2"/>
        <v>0</v>
      </c>
      <c r="M47" s="41">
        <f t="shared" si="2"/>
        <v>0</v>
      </c>
      <c r="N47" s="41">
        <f t="shared" si="2"/>
        <v>11</v>
      </c>
      <c r="O47" s="41">
        <f t="shared" si="2"/>
        <v>0</v>
      </c>
      <c r="P47" s="41">
        <f t="shared" si="2"/>
        <v>0</v>
      </c>
      <c r="Q47" s="41">
        <f t="shared" si="2"/>
        <v>0</v>
      </c>
      <c r="R47" s="41">
        <f t="shared" si="2"/>
        <v>0</v>
      </c>
      <c r="S47" s="41">
        <f t="shared" si="2"/>
        <v>19</v>
      </c>
      <c r="T47" s="41">
        <f t="shared" si="2"/>
        <v>0</v>
      </c>
      <c r="U47" s="41">
        <f t="shared" si="2"/>
        <v>0</v>
      </c>
      <c r="V47" s="41"/>
    </row>
    <row r="48" spans="1:22" x14ac:dyDescent="0.2">
      <c r="A48">
        <v>10</v>
      </c>
      <c r="B48">
        <v>8</v>
      </c>
      <c r="C48">
        <v>10</v>
      </c>
      <c r="D48">
        <v>8</v>
      </c>
      <c r="E48">
        <v>8</v>
      </c>
      <c r="F48">
        <v>10</v>
      </c>
      <c r="H48" s="41">
        <f t="shared" si="2"/>
        <v>0</v>
      </c>
      <c r="I48" s="41">
        <f t="shared" si="2"/>
        <v>0</v>
      </c>
      <c r="J48" s="41">
        <f t="shared" si="2"/>
        <v>0</v>
      </c>
      <c r="K48" s="41">
        <f t="shared" si="2"/>
        <v>0</v>
      </c>
      <c r="L48" s="41">
        <f t="shared" si="2"/>
        <v>0</v>
      </c>
      <c r="M48" s="41">
        <f t="shared" si="2"/>
        <v>0</v>
      </c>
      <c r="N48" s="41">
        <f t="shared" si="2"/>
        <v>0</v>
      </c>
      <c r="O48" s="41">
        <f t="shared" si="2"/>
        <v>15</v>
      </c>
      <c r="P48" s="41">
        <f t="shared" si="2"/>
        <v>0</v>
      </c>
      <c r="Q48" s="41">
        <f t="shared" si="2"/>
        <v>15</v>
      </c>
      <c r="R48" s="41">
        <f t="shared" si="2"/>
        <v>0</v>
      </c>
      <c r="S48" s="41">
        <f t="shared" si="2"/>
        <v>0</v>
      </c>
      <c r="T48" s="41">
        <f t="shared" si="2"/>
        <v>0</v>
      </c>
      <c r="U48" s="41">
        <f t="shared" si="2"/>
        <v>0</v>
      </c>
      <c r="V48" s="41"/>
    </row>
    <row r="49" spans="1:22" x14ac:dyDescent="0.2">
      <c r="A49">
        <v>9</v>
      </c>
      <c r="B49">
        <v>14</v>
      </c>
      <c r="C49">
        <v>9</v>
      </c>
      <c r="D49">
        <v>14</v>
      </c>
      <c r="E49">
        <v>14</v>
      </c>
      <c r="F49">
        <v>9</v>
      </c>
      <c r="H49" s="41">
        <f t="shared" si="2"/>
        <v>0</v>
      </c>
      <c r="I49" s="41">
        <f t="shared" si="2"/>
        <v>0</v>
      </c>
      <c r="J49" s="41">
        <f t="shared" si="2"/>
        <v>0</v>
      </c>
      <c r="K49" s="41">
        <f t="shared" si="2"/>
        <v>0</v>
      </c>
      <c r="L49" s="41">
        <f t="shared" si="2"/>
        <v>0</v>
      </c>
      <c r="M49" s="41">
        <f t="shared" si="2"/>
        <v>0</v>
      </c>
      <c r="N49" s="41">
        <f t="shared" si="2"/>
        <v>0</v>
      </c>
      <c r="O49" s="41">
        <f t="shared" si="2"/>
        <v>0</v>
      </c>
      <c r="P49" s="41">
        <f t="shared" si="2"/>
        <v>15</v>
      </c>
      <c r="Q49" s="41">
        <f t="shared" si="2"/>
        <v>0</v>
      </c>
      <c r="R49" s="41">
        <f t="shared" si="2"/>
        <v>0</v>
      </c>
      <c r="S49" s="41">
        <f t="shared" si="2"/>
        <v>0</v>
      </c>
      <c r="T49" s="41">
        <f t="shared" si="2"/>
        <v>0</v>
      </c>
      <c r="U49" s="41">
        <f t="shared" si="2"/>
        <v>15</v>
      </c>
      <c r="V49" s="41"/>
    </row>
    <row r="50" spans="1:22" x14ac:dyDescent="0.2">
      <c r="A50">
        <v>10</v>
      </c>
      <c r="B50">
        <v>10</v>
      </c>
      <c r="C50">
        <v>10</v>
      </c>
      <c r="D50">
        <v>7</v>
      </c>
      <c r="E50">
        <v>10</v>
      </c>
      <c r="F50">
        <v>10</v>
      </c>
      <c r="H50" s="41">
        <f t="shared" si="2"/>
        <v>0</v>
      </c>
      <c r="I50" s="41">
        <f t="shared" si="2"/>
        <v>0</v>
      </c>
      <c r="J50" s="41">
        <f t="shared" si="2"/>
        <v>0</v>
      </c>
      <c r="K50" s="41">
        <f t="shared" si="2"/>
        <v>0</v>
      </c>
      <c r="L50" s="41">
        <f t="shared" si="2"/>
        <v>0</v>
      </c>
      <c r="M50" s="41">
        <f t="shared" si="2"/>
        <v>0</v>
      </c>
      <c r="N50" s="41">
        <f t="shared" si="2"/>
        <v>5</v>
      </c>
      <c r="O50" s="41">
        <f t="shared" si="2"/>
        <v>0</v>
      </c>
      <c r="P50" s="41">
        <f t="shared" si="2"/>
        <v>0</v>
      </c>
      <c r="Q50" s="41">
        <f t="shared" si="2"/>
        <v>25</v>
      </c>
      <c r="R50" s="41">
        <f t="shared" si="2"/>
        <v>0</v>
      </c>
      <c r="S50" s="41">
        <f t="shared" si="2"/>
        <v>0</v>
      </c>
      <c r="T50" s="41">
        <f t="shared" si="2"/>
        <v>0</v>
      </c>
      <c r="U50" s="41">
        <f t="shared" si="2"/>
        <v>0</v>
      </c>
      <c r="V50" s="41"/>
    </row>
    <row r="51" spans="1:22" x14ac:dyDescent="0.2">
      <c r="A51">
        <v>7</v>
      </c>
      <c r="B51">
        <v>7</v>
      </c>
      <c r="C51">
        <v>3</v>
      </c>
      <c r="D51">
        <v>3</v>
      </c>
      <c r="E51">
        <v>12</v>
      </c>
      <c r="F51">
        <v>4</v>
      </c>
      <c r="H51" s="41">
        <f t="shared" si="2"/>
        <v>0</v>
      </c>
      <c r="I51" s="41">
        <f t="shared" si="2"/>
        <v>0</v>
      </c>
      <c r="J51" s="41">
        <f t="shared" si="2"/>
        <v>8</v>
      </c>
      <c r="K51" s="41">
        <f t="shared" si="2"/>
        <v>11</v>
      </c>
      <c r="L51" s="41">
        <f t="shared" si="2"/>
        <v>0</v>
      </c>
      <c r="M51" s="41">
        <f t="shared" si="2"/>
        <v>0</v>
      </c>
      <c r="N51" s="41">
        <f t="shared" si="2"/>
        <v>3</v>
      </c>
      <c r="O51" s="41">
        <f t="shared" si="2"/>
        <v>0</v>
      </c>
      <c r="P51" s="41">
        <f t="shared" si="2"/>
        <v>0</v>
      </c>
      <c r="Q51" s="41">
        <f t="shared" si="2"/>
        <v>0</v>
      </c>
      <c r="R51" s="41">
        <f t="shared" si="2"/>
        <v>0</v>
      </c>
      <c r="S51" s="41">
        <f t="shared" si="2"/>
        <v>8</v>
      </c>
      <c r="T51" s="41">
        <f t="shared" si="2"/>
        <v>0</v>
      </c>
      <c r="U51" s="41">
        <f t="shared" si="2"/>
        <v>0</v>
      </c>
      <c r="V51" s="41"/>
    </row>
    <row r="52" spans="1:22" x14ac:dyDescent="0.2">
      <c r="A52">
        <v>9</v>
      </c>
      <c r="B52">
        <v>14</v>
      </c>
      <c r="C52">
        <v>9</v>
      </c>
      <c r="D52">
        <v>14</v>
      </c>
      <c r="E52">
        <v>14</v>
      </c>
      <c r="F52">
        <v>9</v>
      </c>
      <c r="H52" s="41">
        <f t="shared" si="2"/>
        <v>0</v>
      </c>
      <c r="I52" s="41">
        <f t="shared" si="2"/>
        <v>0</v>
      </c>
      <c r="J52" s="41">
        <f t="shared" si="2"/>
        <v>0</v>
      </c>
      <c r="K52" s="41">
        <f t="shared" si="2"/>
        <v>0</v>
      </c>
      <c r="L52" s="41">
        <f t="shared" si="2"/>
        <v>0</v>
      </c>
      <c r="M52" s="41">
        <f t="shared" si="2"/>
        <v>0</v>
      </c>
      <c r="N52" s="41">
        <f t="shared" si="2"/>
        <v>0</v>
      </c>
      <c r="O52" s="41">
        <f t="shared" si="2"/>
        <v>0</v>
      </c>
      <c r="P52" s="41">
        <f t="shared" si="2"/>
        <v>15</v>
      </c>
      <c r="Q52" s="41">
        <f t="shared" si="2"/>
        <v>0</v>
      </c>
      <c r="R52" s="41">
        <f t="shared" si="2"/>
        <v>0</v>
      </c>
      <c r="S52" s="41">
        <f t="shared" si="2"/>
        <v>0</v>
      </c>
      <c r="T52" s="41">
        <f t="shared" si="2"/>
        <v>0</v>
      </c>
      <c r="U52" s="41">
        <f t="shared" si="2"/>
        <v>15</v>
      </c>
      <c r="V52" s="41"/>
    </row>
    <row r="53" spans="1:22" x14ac:dyDescent="0.2">
      <c r="A53">
        <v>9</v>
      </c>
      <c r="B53">
        <v>14</v>
      </c>
      <c r="C53">
        <v>5</v>
      </c>
      <c r="D53">
        <v>5</v>
      </c>
      <c r="E53">
        <v>9</v>
      </c>
      <c r="F53">
        <v>14</v>
      </c>
      <c r="H53" s="41">
        <f t="shared" si="2"/>
        <v>0</v>
      </c>
      <c r="I53" s="41">
        <f t="shared" si="2"/>
        <v>0</v>
      </c>
      <c r="J53" s="41">
        <f t="shared" si="2"/>
        <v>0</v>
      </c>
      <c r="K53" s="41">
        <f t="shared" ref="I53:U54" si="3">IF($A53=K$1,$A$1,0)+IF($B53=K$1,$B$1,0)+IF($C53=K$1,$C$1,0)+IF($D53=K$1,$D$1,0)+IF($E53=K$1,$E$1,0)+IF($F53=K$1,$F$1,0)</f>
        <v>0</v>
      </c>
      <c r="L53" s="41">
        <f t="shared" si="3"/>
        <v>8</v>
      </c>
      <c r="M53" s="41">
        <f t="shared" si="3"/>
        <v>0</v>
      </c>
      <c r="N53" s="41">
        <f t="shared" si="3"/>
        <v>0</v>
      </c>
      <c r="O53" s="41">
        <f t="shared" si="3"/>
        <v>0</v>
      </c>
      <c r="P53" s="41">
        <f t="shared" si="3"/>
        <v>9</v>
      </c>
      <c r="Q53" s="41">
        <f t="shared" si="3"/>
        <v>0</v>
      </c>
      <c r="R53" s="41">
        <f t="shared" si="3"/>
        <v>0</v>
      </c>
      <c r="S53" s="41">
        <f t="shared" si="3"/>
        <v>0</v>
      </c>
      <c r="T53" s="41">
        <f t="shared" si="3"/>
        <v>0</v>
      </c>
      <c r="U53" s="41">
        <f t="shared" si="3"/>
        <v>13</v>
      </c>
      <c r="V53" s="41"/>
    </row>
    <row r="54" spans="1:22" x14ac:dyDescent="0.2">
      <c r="A54">
        <v>10</v>
      </c>
      <c r="B54">
        <v>6</v>
      </c>
      <c r="C54">
        <v>10</v>
      </c>
      <c r="D54">
        <v>6</v>
      </c>
      <c r="E54">
        <v>6</v>
      </c>
      <c r="F54">
        <v>10</v>
      </c>
      <c r="H54" s="41">
        <f t="shared" ref="H54" si="4">IF($A54=H$1,$A$1,0)+IF($B54=H$1,$B$1,0)+IF($C54=H$1,$C$1,0)+IF($D54=H$1,$D$1,0)+IF($E54=H$1,$E$1,0)+IF($F54=H$1,$F$1,0)</f>
        <v>0</v>
      </c>
      <c r="I54" s="41">
        <f t="shared" si="3"/>
        <v>0</v>
      </c>
      <c r="J54" s="41">
        <f t="shared" si="3"/>
        <v>0</v>
      </c>
      <c r="K54" s="41">
        <f t="shared" si="3"/>
        <v>0</v>
      </c>
      <c r="L54" s="41">
        <f t="shared" si="3"/>
        <v>0</v>
      </c>
      <c r="M54" s="41">
        <f t="shared" si="3"/>
        <v>15</v>
      </c>
      <c r="N54" s="41">
        <f t="shared" si="3"/>
        <v>0</v>
      </c>
      <c r="O54" s="41">
        <f t="shared" si="3"/>
        <v>0</v>
      </c>
      <c r="P54" s="41">
        <f t="shared" si="3"/>
        <v>0</v>
      </c>
      <c r="Q54" s="41">
        <f t="shared" si="3"/>
        <v>15</v>
      </c>
      <c r="R54" s="41">
        <f t="shared" si="3"/>
        <v>0</v>
      </c>
      <c r="S54" s="41">
        <f t="shared" si="3"/>
        <v>0</v>
      </c>
      <c r="T54" s="41">
        <f t="shared" si="3"/>
        <v>0</v>
      </c>
      <c r="U54" s="41">
        <f t="shared" si="3"/>
        <v>0</v>
      </c>
      <c r="V54" s="41"/>
    </row>
    <row r="56" spans="1:22" s="1" customFormat="1" ht="68" x14ac:dyDescent="0.2">
      <c r="H56" s="44" t="str">
        <f>VLOOKUP(H1,tymy,2)</f>
        <v>tjn</v>
      </c>
      <c r="I56" s="44" t="str">
        <f>VLOOKUP(I1,tymy,2)</f>
        <v>MDC KOALÍ MOŠTÁRNA</v>
      </c>
      <c r="J56" s="44" t="str">
        <f>VLOOKUP(J1,tymy,2)</f>
        <v>Hvězdný prach</v>
      </c>
      <c r="K56" s="44" t="str">
        <f>VLOOKUP(K1,tymy,2)</f>
        <v>Hroší Finta</v>
      </c>
      <c r="L56" s="44" t="str">
        <f>VLOOKUP(L1,tymy,2)</f>
        <v>Itadakimasu</v>
      </c>
      <c r="M56" s="44" t="str">
        <f>VLOOKUP(M1,tymy,2)</f>
        <v>Koherrence</v>
      </c>
      <c r="N56" s="44" t="str">
        <f>VLOOKUP(N1,tymy,2)</f>
        <v>Až po 3. pivu...</v>
      </c>
      <c r="O56" s="44" t="str">
        <f>VLOOKUP(O1,tymy,2)</f>
        <v>Muclíci</v>
      </c>
      <c r="P56" s="44" t="str">
        <f>VLOOKUP(P1,tymy,2)</f>
        <v>Chrabří amatéři</v>
      </c>
      <c r="Q56" s="44" t="str">
        <f>VLOOKUP(Q1,tymy,2)</f>
        <v>Neschopný</v>
      </c>
      <c r="R56" s="44" t="str">
        <f>VLOOKUP(R1,tymy,2)</f>
        <v>Mňau-mňau gang</v>
      </c>
      <c r="S56" s="44" t="str">
        <f>VLOOKUP(S1,tymy,2)</f>
        <v>TBD</v>
      </c>
      <c r="T56" s="44" t="str">
        <f>VLOOKUP(T1,tymy,2)</f>
        <v>MarMa</v>
      </c>
      <c r="U56" s="44" t="str">
        <f>VLOOKUP(U1,tymy,2)</f>
        <v>Do kopce nejdem</v>
      </c>
    </row>
    <row r="57" spans="1:22" x14ac:dyDescent="0.2">
      <c r="H57" s="45">
        <f>SUM(H2:H54)</f>
        <v>129</v>
      </c>
      <c r="I57" s="45">
        <f t="shared" ref="I57:U57" si="5">SUM(I2:I54)</f>
        <v>112</v>
      </c>
      <c r="J57" s="45">
        <f t="shared" si="5"/>
        <v>114</v>
      </c>
      <c r="K57" s="45">
        <f t="shared" si="5"/>
        <v>152</v>
      </c>
      <c r="L57" s="45">
        <f t="shared" si="5"/>
        <v>124</v>
      </c>
      <c r="M57" s="45">
        <f t="shared" si="5"/>
        <v>121</v>
      </c>
      <c r="N57" s="45">
        <f t="shared" si="5"/>
        <v>92</v>
      </c>
      <c r="O57" s="45">
        <f t="shared" si="5"/>
        <v>122</v>
      </c>
      <c r="P57" s="45">
        <f t="shared" si="5"/>
        <v>119</v>
      </c>
      <c r="Q57" s="45">
        <f t="shared" si="5"/>
        <v>121</v>
      </c>
      <c r="R57" s="45">
        <f t="shared" si="5"/>
        <v>0</v>
      </c>
      <c r="S57" s="45">
        <f t="shared" si="5"/>
        <v>128</v>
      </c>
      <c r="T57" s="45">
        <f t="shared" si="5"/>
        <v>130</v>
      </c>
      <c r="U57" s="45">
        <f t="shared" si="5"/>
        <v>126</v>
      </c>
    </row>
    <row r="58" spans="1:22" x14ac:dyDescent="0.2">
      <c r="K58" s="41">
        <v>-20</v>
      </c>
      <c r="L58" s="41">
        <v>-20</v>
      </c>
    </row>
    <row r="59" spans="1:22" x14ac:dyDescent="0.2">
      <c r="H59" s="46">
        <f>H57+H58</f>
        <v>129</v>
      </c>
      <c r="I59" s="46">
        <f t="shared" ref="I59:U59" si="6">I57+I58</f>
        <v>112</v>
      </c>
      <c r="J59" s="46">
        <f t="shared" si="6"/>
        <v>114</v>
      </c>
      <c r="K59" s="46">
        <f t="shared" si="6"/>
        <v>132</v>
      </c>
      <c r="L59" s="46">
        <f t="shared" si="6"/>
        <v>104</v>
      </c>
      <c r="M59" s="46">
        <f t="shared" si="6"/>
        <v>121</v>
      </c>
      <c r="N59" s="46">
        <f t="shared" si="6"/>
        <v>92</v>
      </c>
      <c r="O59" s="46">
        <f t="shared" si="6"/>
        <v>122</v>
      </c>
      <c r="P59" s="46">
        <f t="shared" si="6"/>
        <v>119</v>
      </c>
      <c r="Q59" s="46">
        <f t="shared" si="6"/>
        <v>121</v>
      </c>
      <c r="R59" s="46">
        <f t="shared" si="6"/>
        <v>0</v>
      </c>
      <c r="S59" s="46">
        <f t="shared" si="6"/>
        <v>128</v>
      </c>
      <c r="T59" s="46">
        <f t="shared" si="6"/>
        <v>130</v>
      </c>
      <c r="U59" s="46">
        <f t="shared" si="6"/>
        <v>126</v>
      </c>
    </row>
    <row r="60" spans="1:22" x14ac:dyDescent="0.2">
      <c r="H60" s="41">
        <f>RANK(H59,mokra)</f>
        <v>3</v>
      </c>
      <c r="I60" s="41">
        <f>RANK(I59,mokra)</f>
        <v>11</v>
      </c>
      <c r="J60" s="41">
        <f>RANK(J59,mokra)</f>
        <v>10</v>
      </c>
      <c r="K60" s="41">
        <f>RANK(K59,mokra)</f>
        <v>1</v>
      </c>
      <c r="L60" s="41">
        <f>RANK(L59,mokra)</f>
        <v>12</v>
      </c>
      <c r="M60" s="41">
        <f>RANK(M59,mokra)</f>
        <v>7</v>
      </c>
      <c r="N60" s="41">
        <f>RANK(N59,mokra)</f>
        <v>13</v>
      </c>
      <c r="O60" s="41">
        <f>RANK(O59,mokra)</f>
        <v>6</v>
      </c>
      <c r="P60" s="41">
        <f>RANK(P59,mokra)</f>
        <v>9</v>
      </c>
      <c r="Q60" s="41">
        <f>RANK(Q59,mokra)</f>
        <v>7</v>
      </c>
      <c r="R60" s="41">
        <f>RANK(R59,mokra)</f>
        <v>14</v>
      </c>
      <c r="S60" s="41">
        <f>RANK(S59,mokra)</f>
        <v>4</v>
      </c>
      <c r="T60" s="41">
        <f>RANK(T59,mokra)</f>
        <v>2</v>
      </c>
      <c r="U60" s="41">
        <f>RANK(U59,mokra)</f>
        <v>5</v>
      </c>
    </row>
    <row r="62" spans="1:22" x14ac:dyDescent="0.2">
      <c r="H62"/>
      <c r="I62"/>
      <c r="J62"/>
      <c r="K62"/>
      <c r="L62"/>
      <c r="M62"/>
      <c r="N62"/>
      <c r="O62"/>
      <c r="P62"/>
      <c r="Q62"/>
      <c r="R62"/>
      <c r="S62"/>
    </row>
    <row r="63" spans="1:22" x14ac:dyDescent="0.2">
      <c r="H63"/>
      <c r="I63"/>
      <c r="J63"/>
      <c r="K63"/>
      <c r="L63"/>
      <c r="M63"/>
      <c r="N63"/>
      <c r="O63"/>
      <c r="P63"/>
      <c r="Q63"/>
      <c r="R63"/>
      <c r="S63"/>
    </row>
    <row r="64" spans="1:22" x14ac:dyDescent="0.2">
      <c r="H64"/>
      <c r="I64"/>
    </row>
    <row r="65" spans="8:9" x14ac:dyDescent="0.2">
      <c r="H65"/>
      <c r="I65"/>
    </row>
    <row r="66" spans="8:9" x14ac:dyDescent="0.2">
      <c r="H66"/>
      <c r="I66"/>
    </row>
    <row r="67" spans="8:9" x14ac:dyDescent="0.2">
      <c r="H67"/>
      <c r="I67"/>
    </row>
    <row r="68" spans="8:9" x14ac:dyDescent="0.2">
      <c r="H68"/>
      <c r="I68"/>
    </row>
    <row r="69" spans="8:9" x14ac:dyDescent="0.2">
      <c r="H69"/>
      <c r="I69"/>
    </row>
    <row r="70" spans="8:9" x14ac:dyDescent="0.2">
      <c r="H70"/>
      <c r="I70"/>
    </row>
    <row r="71" spans="8:9" x14ac:dyDescent="0.2">
      <c r="H71"/>
      <c r="I71"/>
    </row>
    <row r="72" spans="8:9" x14ac:dyDescent="0.2">
      <c r="H72"/>
      <c r="I72"/>
    </row>
    <row r="73" spans="8:9" x14ac:dyDescent="0.2">
      <c r="H73"/>
      <c r="I73"/>
    </row>
    <row r="74" spans="8:9" x14ac:dyDescent="0.2">
      <c r="H74"/>
      <c r="I74"/>
    </row>
    <row r="75" spans="8:9" x14ac:dyDescent="0.2">
      <c r="H75"/>
      <c r="I75"/>
    </row>
    <row r="76" spans="8:9" x14ac:dyDescent="0.2">
      <c r="H76"/>
      <c r="I76"/>
    </row>
  </sheetData>
  <mergeCells count="1">
    <mergeCell ref="W1:X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18F6-EB8A-9341-9815-BAFBA9B59CDE}">
  <dimension ref="A1:L14"/>
  <sheetViews>
    <sheetView zoomScale="150" workbookViewId="0">
      <selection activeCell="L14" sqref="K2:L14"/>
    </sheetView>
  </sheetViews>
  <sheetFormatPr baseColWidth="10" defaultRowHeight="16" x14ac:dyDescent="0.2"/>
  <cols>
    <col min="1" max="1" width="4" bestFit="1" customWidth="1"/>
    <col min="2" max="2" width="20.33203125" bestFit="1" customWidth="1"/>
    <col min="3" max="3" width="6.6640625" bestFit="1" customWidth="1"/>
    <col min="4" max="4" width="5.5" bestFit="1" customWidth="1"/>
    <col min="5" max="5" width="7" bestFit="1" customWidth="1"/>
    <col min="6" max="6" width="6.33203125" bestFit="1" customWidth="1"/>
    <col min="7" max="7" width="5.83203125" bestFit="1" customWidth="1"/>
    <col min="8" max="8" width="5.1640625" bestFit="1" customWidth="1"/>
    <col min="9" max="9" width="13.5" bestFit="1" customWidth="1"/>
    <col min="11" max="11" width="20.6640625" bestFit="1" customWidth="1"/>
    <col min="12" max="12" width="3.1640625" bestFit="1" customWidth="1"/>
  </cols>
  <sheetData>
    <row r="1" spans="1:12" x14ac:dyDescent="0.2">
      <c r="A1" t="s">
        <v>77</v>
      </c>
      <c r="B1" t="s">
        <v>70</v>
      </c>
      <c r="C1" s="10" t="s">
        <v>73</v>
      </c>
      <c r="D1" s="10" t="s">
        <v>75</v>
      </c>
      <c r="E1" s="10" t="s">
        <v>76</v>
      </c>
      <c r="F1" s="10" t="s">
        <v>74</v>
      </c>
      <c r="G1" s="11" t="s">
        <v>78</v>
      </c>
      <c r="H1" s="58" t="s">
        <v>79</v>
      </c>
      <c r="I1" s="58" t="s">
        <v>80</v>
      </c>
      <c r="K1" s="51" t="s">
        <v>82</v>
      </c>
      <c r="L1" s="51"/>
    </row>
    <row r="2" spans="1:12" x14ac:dyDescent="0.2">
      <c r="A2" s="3">
        <v>1</v>
      </c>
      <c r="B2" s="56" t="s">
        <v>1</v>
      </c>
      <c r="C2" s="10">
        <v>16</v>
      </c>
      <c r="D2" s="10">
        <v>34</v>
      </c>
      <c r="E2" s="10">
        <v>34</v>
      </c>
      <c r="F2" s="10">
        <v>5</v>
      </c>
      <c r="G2" s="11">
        <f>C2+D2*2+E2*2+F2*8-16</f>
        <v>176</v>
      </c>
      <c r="H2">
        <f>RANK(G2,tajna)</f>
        <v>1</v>
      </c>
      <c r="I2" s="59">
        <f>SUM(C2:F2)-2</f>
        <v>87</v>
      </c>
      <c r="K2" s="60" t="str">
        <f>B2</f>
        <v>tjn</v>
      </c>
      <c r="L2" s="60">
        <f>13-H2+1</f>
        <v>13</v>
      </c>
    </row>
    <row r="3" spans="1:12" x14ac:dyDescent="0.2">
      <c r="A3" s="3">
        <v>12</v>
      </c>
      <c r="B3" s="56" t="s">
        <v>35</v>
      </c>
      <c r="C3" s="10">
        <v>20</v>
      </c>
      <c r="D3" s="10">
        <v>39</v>
      </c>
      <c r="E3" s="10">
        <v>21</v>
      </c>
      <c r="F3" s="10">
        <v>6</v>
      </c>
      <c r="G3" s="11">
        <f>C3+D3*2+E3*2+F3*8-16</f>
        <v>172</v>
      </c>
      <c r="H3">
        <f>RANK(G3,tajna)</f>
        <v>2</v>
      </c>
      <c r="I3" s="59">
        <f>SUM(C3:F3)-2</f>
        <v>84</v>
      </c>
      <c r="K3" s="60" t="str">
        <f t="shared" ref="K3:K14" si="0">B3</f>
        <v>TBD</v>
      </c>
      <c r="L3" s="60">
        <f t="shared" ref="L3:L14" si="1">13-H3+1</f>
        <v>12</v>
      </c>
    </row>
    <row r="4" spans="1:12" x14ac:dyDescent="0.2">
      <c r="A4" s="3">
        <v>5</v>
      </c>
      <c r="B4" s="56" t="s">
        <v>13</v>
      </c>
      <c r="C4" s="10">
        <v>21</v>
      </c>
      <c r="D4" s="10">
        <v>36</v>
      </c>
      <c r="E4" s="10">
        <v>26</v>
      </c>
      <c r="F4" s="10">
        <v>5</v>
      </c>
      <c r="G4" s="11">
        <f>C4+D4*2+E4*2+F4*8-16</f>
        <v>169</v>
      </c>
      <c r="H4">
        <f>RANK(G4,tajna)</f>
        <v>3</v>
      </c>
      <c r="I4" s="59">
        <f>SUM(C4:F4)-2</f>
        <v>86</v>
      </c>
      <c r="K4" s="60" t="str">
        <f t="shared" si="0"/>
        <v>Itadakimasu</v>
      </c>
      <c r="L4" s="60">
        <f t="shared" si="1"/>
        <v>11</v>
      </c>
    </row>
    <row r="5" spans="1:12" x14ac:dyDescent="0.2">
      <c r="A5" s="3">
        <v>4</v>
      </c>
      <c r="B5" s="56" t="s">
        <v>10</v>
      </c>
      <c r="C5" s="10">
        <v>14</v>
      </c>
      <c r="D5" s="10">
        <v>42</v>
      </c>
      <c r="E5" s="10">
        <v>21</v>
      </c>
      <c r="F5" s="10">
        <v>5</v>
      </c>
      <c r="G5" s="11">
        <f>C5+D5*2+E5*2+F5*8-16</f>
        <v>164</v>
      </c>
      <c r="H5">
        <f>RANK(G5,tajna)</f>
        <v>4</v>
      </c>
      <c r="I5" s="59">
        <f>SUM(C5:F5)-2</f>
        <v>80</v>
      </c>
      <c r="K5" s="60" t="str">
        <f t="shared" si="0"/>
        <v>Hroší Finta</v>
      </c>
      <c r="L5" s="60">
        <f t="shared" si="1"/>
        <v>10</v>
      </c>
    </row>
    <row r="6" spans="1:12" x14ac:dyDescent="0.2">
      <c r="A6" s="3">
        <v>8</v>
      </c>
      <c r="B6" s="56" t="s">
        <v>22</v>
      </c>
      <c r="C6" s="10">
        <v>12</v>
      </c>
      <c r="D6" s="10">
        <v>36</v>
      </c>
      <c r="E6" s="10">
        <v>21</v>
      </c>
      <c r="F6" s="10">
        <v>5</v>
      </c>
      <c r="G6" s="11">
        <f>C6+D6*2+E6*2+F6*8-16</f>
        <v>150</v>
      </c>
      <c r="H6">
        <f>RANK(G6,tajna)</f>
        <v>5</v>
      </c>
      <c r="I6" s="59">
        <f>SUM(C6:F6)-2</f>
        <v>72</v>
      </c>
      <c r="K6" s="60" t="str">
        <f t="shared" si="0"/>
        <v>Muclíci</v>
      </c>
      <c r="L6" s="60">
        <f t="shared" si="1"/>
        <v>9</v>
      </c>
    </row>
    <row r="7" spans="1:12" x14ac:dyDescent="0.2">
      <c r="A7" s="3">
        <v>3</v>
      </c>
      <c r="B7" s="56" t="s">
        <v>7</v>
      </c>
      <c r="C7" s="10">
        <v>12</v>
      </c>
      <c r="D7" s="10">
        <v>33</v>
      </c>
      <c r="E7" s="10">
        <v>19</v>
      </c>
      <c r="F7" s="10">
        <v>6</v>
      </c>
      <c r="G7" s="11">
        <f>C7+D7*2+E7*2+F7*8-16</f>
        <v>148</v>
      </c>
      <c r="H7">
        <f>RANK(G7,tajna)</f>
        <v>6</v>
      </c>
      <c r="I7" s="59">
        <f>SUM(C7:F7)-2</f>
        <v>68</v>
      </c>
      <c r="K7" s="60" t="str">
        <f t="shared" si="0"/>
        <v>Hvězdný prach</v>
      </c>
      <c r="L7" s="60">
        <f t="shared" si="1"/>
        <v>8</v>
      </c>
    </row>
    <row r="8" spans="1:12" x14ac:dyDescent="0.2">
      <c r="A8" s="3">
        <v>6</v>
      </c>
      <c r="B8" s="56" t="s">
        <v>16</v>
      </c>
      <c r="C8" s="10">
        <v>15</v>
      </c>
      <c r="D8" s="10">
        <v>32</v>
      </c>
      <c r="E8" s="10">
        <v>22</v>
      </c>
      <c r="F8" s="10">
        <v>5</v>
      </c>
      <c r="G8" s="11">
        <f>C8+D8*2+E8*2+F8*8-16</f>
        <v>147</v>
      </c>
      <c r="H8">
        <f>RANK(G8,tajna)</f>
        <v>7</v>
      </c>
      <c r="I8" s="59">
        <f>SUM(C8:F8)-2</f>
        <v>72</v>
      </c>
      <c r="K8" s="60" t="str">
        <f t="shared" si="0"/>
        <v>Koherrence</v>
      </c>
      <c r="L8" s="60">
        <f t="shared" si="1"/>
        <v>7</v>
      </c>
    </row>
    <row r="9" spans="1:12" x14ac:dyDescent="0.2">
      <c r="A9" s="3">
        <v>13</v>
      </c>
      <c r="B9" s="56" t="s">
        <v>25</v>
      </c>
      <c r="C9" s="10">
        <v>16</v>
      </c>
      <c r="D9" s="10">
        <v>25</v>
      </c>
      <c r="E9" s="10">
        <v>13</v>
      </c>
      <c r="F9" s="10">
        <v>8</v>
      </c>
      <c r="G9" s="11">
        <f>C9+D9*2+E9*2+F9*8-16</f>
        <v>140</v>
      </c>
      <c r="H9">
        <f>RANK(G9,tajna)</f>
        <v>8</v>
      </c>
      <c r="I9" s="59">
        <f>SUM(C9:F9)-2</f>
        <v>60</v>
      </c>
      <c r="K9" s="60" t="str">
        <f t="shared" si="0"/>
        <v>MarMa</v>
      </c>
      <c r="L9" s="60">
        <f t="shared" si="1"/>
        <v>6</v>
      </c>
    </row>
    <row r="10" spans="1:12" x14ac:dyDescent="0.2">
      <c r="A10" s="9">
        <v>14</v>
      </c>
      <c r="B10" s="57" t="s">
        <v>45</v>
      </c>
      <c r="C10" s="10">
        <v>13</v>
      </c>
      <c r="D10" s="10">
        <v>20</v>
      </c>
      <c r="E10" s="10">
        <v>17</v>
      </c>
      <c r="F10" s="10">
        <v>6</v>
      </c>
      <c r="G10" s="11">
        <f>C10+D10*2+E10*2+F10*8-16</f>
        <v>119</v>
      </c>
      <c r="H10">
        <f>RANK(G10,tajna)</f>
        <v>9</v>
      </c>
      <c r="I10" s="59">
        <f>SUM(C10:F10)-2</f>
        <v>54</v>
      </c>
      <c r="K10" s="60" t="str">
        <f t="shared" si="0"/>
        <v>Do kopce nejdem</v>
      </c>
      <c r="L10" s="60">
        <f t="shared" si="1"/>
        <v>5</v>
      </c>
    </row>
    <row r="11" spans="1:12" x14ac:dyDescent="0.2">
      <c r="A11" s="3">
        <v>10</v>
      </c>
      <c r="B11" s="56" t="s">
        <v>29</v>
      </c>
      <c r="C11" s="10">
        <v>19</v>
      </c>
      <c r="D11" s="10">
        <v>20</v>
      </c>
      <c r="E11" s="10">
        <v>15</v>
      </c>
      <c r="F11" s="10">
        <v>5</v>
      </c>
      <c r="G11" s="11">
        <f>C11+D11*2+E11*2+F11*8-16</f>
        <v>113</v>
      </c>
      <c r="H11">
        <f>RANK(G11,tajna)</f>
        <v>10</v>
      </c>
      <c r="I11" s="59">
        <f>SUM(C11:F11)-2</f>
        <v>57</v>
      </c>
      <c r="K11" s="60" t="str">
        <f t="shared" si="0"/>
        <v>Neschopný</v>
      </c>
      <c r="L11" s="60">
        <f t="shared" si="1"/>
        <v>4</v>
      </c>
    </row>
    <row r="12" spans="1:12" x14ac:dyDescent="0.2">
      <c r="A12" s="3">
        <v>7</v>
      </c>
      <c r="B12" s="56" t="s">
        <v>19</v>
      </c>
      <c r="C12" s="10">
        <v>12</v>
      </c>
      <c r="D12" s="10">
        <v>20</v>
      </c>
      <c r="E12" s="10">
        <v>14</v>
      </c>
      <c r="F12" s="10">
        <v>6</v>
      </c>
      <c r="G12" s="11">
        <f>C12+D12*2+E12*2+F12*8-16</f>
        <v>112</v>
      </c>
      <c r="H12">
        <f>RANK(G12,tajna)</f>
        <v>11</v>
      </c>
      <c r="I12" s="59">
        <f>SUM(C12:F12)-2</f>
        <v>50</v>
      </c>
      <c r="K12" s="60" t="str">
        <f t="shared" si="0"/>
        <v>Až po 3. pivu...</v>
      </c>
      <c r="L12" s="60">
        <f t="shared" si="1"/>
        <v>3</v>
      </c>
    </row>
    <row r="13" spans="1:12" x14ac:dyDescent="0.2">
      <c r="A13" s="3">
        <v>2</v>
      </c>
      <c r="B13" s="56" t="s">
        <v>4</v>
      </c>
      <c r="C13" s="10">
        <v>13</v>
      </c>
      <c r="D13" s="10">
        <v>21</v>
      </c>
      <c r="E13" s="10">
        <v>13</v>
      </c>
      <c r="F13" s="10">
        <v>5</v>
      </c>
      <c r="G13" s="11">
        <f>C13+D13*2+E13*2+F13*8-16</f>
        <v>105</v>
      </c>
      <c r="H13">
        <f>RANK(G13,tajna)</f>
        <v>12</v>
      </c>
      <c r="I13" s="59">
        <f>SUM(C13:F13)-2</f>
        <v>50</v>
      </c>
      <c r="K13" s="60" t="str">
        <f t="shared" si="0"/>
        <v>MDC KOALÍ MOŠTÁRNA</v>
      </c>
      <c r="L13" s="60">
        <f t="shared" si="1"/>
        <v>2</v>
      </c>
    </row>
    <row r="14" spans="1:12" x14ac:dyDescent="0.2">
      <c r="A14" s="3">
        <v>9</v>
      </c>
      <c r="B14" s="56" t="s">
        <v>26</v>
      </c>
      <c r="C14" s="10"/>
      <c r="D14" s="10"/>
      <c r="E14" s="10"/>
      <c r="F14" s="10"/>
      <c r="G14" s="11">
        <f>C14+D14*2+E14*2+F14*8-16</f>
        <v>-16</v>
      </c>
      <c r="H14">
        <f>RANK(G14,tajna)</f>
        <v>13</v>
      </c>
      <c r="I14" s="59">
        <f>SUM(C14:F14)-2</f>
        <v>-2</v>
      </c>
      <c r="K14" s="60" t="str">
        <f t="shared" si="0"/>
        <v>Chrabří amatéři</v>
      </c>
      <c r="L14" s="60">
        <f t="shared" si="1"/>
        <v>1</v>
      </c>
    </row>
  </sheetData>
  <autoFilter ref="A1:I1" xr:uid="{A9B1C860-2D79-6043-9CE7-D94D37D8ED5A}">
    <sortState xmlns:xlrd2="http://schemas.microsoft.com/office/spreadsheetml/2017/richdata2" ref="A2:I14">
      <sortCondition ref="H1:H14"/>
    </sortState>
  </autoFilter>
  <mergeCells count="1">
    <mergeCell ref="K1:L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6420-2628-E247-8200-A441EF084182}">
  <dimension ref="A1:L14"/>
  <sheetViews>
    <sheetView tabSelected="1" zoomScale="141" workbookViewId="0">
      <selection activeCell="L7" sqref="L7"/>
    </sheetView>
  </sheetViews>
  <sheetFormatPr baseColWidth="10" defaultRowHeight="16" x14ac:dyDescent="0.2"/>
  <cols>
    <col min="1" max="1" width="20.6640625" bestFit="1" customWidth="1"/>
    <col min="2" max="2" width="3.1640625" style="41" bestFit="1" customWidth="1"/>
    <col min="3" max="3" width="5.5" customWidth="1"/>
    <col min="4" max="4" width="18" bestFit="1" customWidth="1"/>
    <col min="5" max="5" width="3.1640625" style="41" bestFit="1" customWidth="1"/>
    <col min="6" max="6" width="5" customWidth="1"/>
    <col min="7" max="7" width="20.6640625" bestFit="1" customWidth="1"/>
    <col min="8" max="8" width="3.1640625" style="41" bestFit="1" customWidth="1"/>
    <col min="9" max="9" width="3.33203125" customWidth="1"/>
    <col min="10" max="10" width="21.6640625" customWidth="1"/>
    <col min="11" max="11" width="5.1640625" bestFit="1" customWidth="1"/>
  </cols>
  <sheetData>
    <row r="1" spans="1:12" x14ac:dyDescent="0.2">
      <c r="A1" s="55" t="s">
        <v>69</v>
      </c>
      <c r="B1" s="55"/>
      <c r="D1" s="55" t="s">
        <v>62</v>
      </c>
      <c r="E1" s="55"/>
      <c r="G1" s="55" t="s">
        <v>72</v>
      </c>
      <c r="H1" s="55"/>
      <c r="J1" s="66" t="s">
        <v>70</v>
      </c>
      <c r="K1" s="66" t="s">
        <v>71</v>
      </c>
      <c r="L1" s="66" t="s">
        <v>79</v>
      </c>
    </row>
    <row r="2" spans="1:12" x14ac:dyDescent="0.2">
      <c r="A2" s="53" t="s">
        <v>19</v>
      </c>
      <c r="B2" s="52">
        <v>1</v>
      </c>
      <c r="D2" s="53" t="s">
        <v>58</v>
      </c>
      <c r="E2" s="52">
        <v>2</v>
      </c>
      <c r="G2" s="53" t="s">
        <v>19</v>
      </c>
      <c r="H2" s="52">
        <v>3</v>
      </c>
      <c r="J2" s="10" t="s">
        <v>10</v>
      </c>
      <c r="K2" s="10">
        <v>36</v>
      </c>
      <c r="L2" s="10">
        <f>RANK(K2,celkem)</f>
        <v>1</v>
      </c>
    </row>
    <row r="3" spans="1:12" x14ac:dyDescent="0.2">
      <c r="A3" s="53" t="s">
        <v>45</v>
      </c>
      <c r="B3" s="52">
        <v>9</v>
      </c>
      <c r="D3" s="53" t="s">
        <v>67</v>
      </c>
      <c r="E3" s="52">
        <v>4</v>
      </c>
      <c r="G3" s="53" t="s">
        <v>45</v>
      </c>
      <c r="H3" s="52">
        <v>5</v>
      </c>
      <c r="J3" s="10" t="s">
        <v>1</v>
      </c>
      <c r="K3" s="10">
        <v>34</v>
      </c>
      <c r="L3" s="10">
        <f>RANK(K3,celkem)</f>
        <v>2</v>
      </c>
    </row>
    <row r="4" spans="1:12" ht="17" x14ac:dyDescent="0.2">
      <c r="A4" s="54" t="s">
        <v>10</v>
      </c>
      <c r="B4" s="52">
        <v>13</v>
      </c>
      <c r="D4" s="54" t="s">
        <v>68</v>
      </c>
      <c r="E4" s="52">
        <v>13</v>
      </c>
      <c r="G4" s="54" t="s">
        <v>10</v>
      </c>
      <c r="H4" s="52">
        <v>10</v>
      </c>
      <c r="J4" s="10" t="s">
        <v>35</v>
      </c>
      <c r="K4" s="10">
        <v>33</v>
      </c>
      <c r="L4" s="10">
        <f>RANK(K4,celkem)</f>
        <v>3</v>
      </c>
    </row>
    <row r="5" spans="1:12" x14ac:dyDescent="0.2">
      <c r="A5" s="53" t="s">
        <v>7</v>
      </c>
      <c r="B5" s="52">
        <v>4</v>
      </c>
      <c r="D5" s="53" t="s">
        <v>7</v>
      </c>
      <c r="E5" s="52">
        <v>9</v>
      </c>
      <c r="G5" s="53" t="s">
        <v>7</v>
      </c>
      <c r="H5" s="52">
        <v>8</v>
      </c>
      <c r="J5" s="10" t="s">
        <v>16</v>
      </c>
      <c r="K5" s="10">
        <v>26</v>
      </c>
      <c r="L5" s="10">
        <f>RANK(K5,celkem)</f>
        <v>4</v>
      </c>
    </row>
    <row r="6" spans="1:12" x14ac:dyDescent="0.2">
      <c r="A6" s="53" t="s">
        <v>26</v>
      </c>
      <c r="B6" s="52">
        <v>5</v>
      </c>
      <c r="D6" s="53" t="s">
        <v>26</v>
      </c>
      <c r="E6" s="52">
        <v>3</v>
      </c>
      <c r="G6" s="53" t="s">
        <v>26</v>
      </c>
      <c r="H6" s="52">
        <v>1</v>
      </c>
      <c r="J6" s="10" t="s">
        <v>22</v>
      </c>
      <c r="K6" s="10">
        <v>25</v>
      </c>
      <c r="L6" s="10">
        <f>RANK(K6,celkem)</f>
        <v>5</v>
      </c>
    </row>
    <row r="7" spans="1:12" x14ac:dyDescent="0.2">
      <c r="A7" s="53" t="s">
        <v>13</v>
      </c>
      <c r="B7" s="52">
        <v>2</v>
      </c>
      <c r="D7" s="53" t="s">
        <v>13</v>
      </c>
      <c r="E7" s="52">
        <v>5</v>
      </c>
      <c r="G7" s="53" t="s">
        <v>13</v>
      </c>
      <c r="H7" s="52">
        <v>11</v>
      </c>
      <c r="J7" s="10" t="s">
        <v>25</v>
      </c>
      <c r="K7" s="10">
        <v>24</v>
      </c>
      <c r="L7" s="10">
        <f>RANK(K7,celkem)</f>
        <v>6</v>
      </c>
    </row>
    <row r="8" spans="1:12" x14ac:dyDescent="0.2">
      <c r="A8" s="53" t="s">
        <v>16</v>
      </c>
      <c r="B8" s="52">
        <v>6</v>
      </c>
      <c r="D8" s="53" t="s">
        <v>16</v>
      </c>
      <c r="E8" s="52">
        <v>12</v>
      </c>
      <c r="G8" s="53" t="s">
        <v>16</v>
      </c>
      <c r="H8" s="52">
        <v>7</v>
      </c>
      <c r="J8" s="10" t="s">
        <v>7</v>
      </c>
      <c r="K8" s="10">
        <v>21</v>
      </c>
      <c r="L8" s="10">
        <f>RANK(K8,celkem)</f>
        <v>7</v>
      </c>
    </row>
    <row r="9" spans="1:12" x14ac:dyDescent="0.2">
      <c r="A9" s="53" t="s">
        <v>25</v>
      </c>
      <c r="B9" s="52">
        <v>12</v>
      </c>
      <c r="D9" s="53" t="s">
        <v>64</v>
      </c>
      <c r="E9" s="52">
        <v>6</v>
      </c>
      <c r="G9" s="53" t="s">
        <v>25</v>
      </c>
      <c r="H9" s="52">
        <v>6</v>
      </c>
      <c r="J9" s="10" t="s">
        <v>13</v>
      </c>
      <c r="K9" s="67">
        <v>18</v>
      </c>
      <c r="L9" s="10">
        <f>RANK(K9,celkem)</f>
        <v>8</v>
      </c>
    </row>
    <row r="10" spans="1:12" x14ac:dyDescent="0.2">
      <c r="A10" s="53" t="s">
        <v>4</v>
      </c>
      <c r="B10" s="52">
        <v>3</v>
      </c>
      <c r="D10" s="53" t="s">
        <v>66</v>
      </c>
      <c r="E10" s="52">
        <v>7</v>
      </c>
      <c r="G10" s="53" t="s">
        <v>4</v>
      </c>
      <c r="H10" s="52">
        <v>2</v>
      </c>
      <c r="J10" s="10" t="s">
        <v>45</v>
      </c>
      <c r="K10" s="67">
        <v>18</v>
      </c>
      <c r="L10" s="10">
        <v>9</v>
      </c>
    </row>
    <row r="11" spans="1:12" x14ac:dyDescent="0.2">
      <c r="A11" s="53" t="s">
        <v>22</v>
      </c>
      <c r="B11" s="52">
        <v>8</v>
      </c>
      <c r="D11" s="53" t="s">
        <v>22</v>
      </c>
      <c r="E11" s="52">
        <v>8</v>
      </c>
      <c r="G11" s="53" t="s">
        <v>22</v>
      </c>
      <c r="H11" s="52">
        <v>9</v>
      </c>
      <c r="J11" s="10" t="s">
        <v>4</v>
      </c>
      <c r="K11" s="60">
        <v>12</v>
      </c>
      <c r="L11" s="10">
        <f>RANK(K11,celkem)</f>
        <v>10</v>
      </c>
    </row>
    <row r="12" spans="1:12" x14ac:dyDescent="0.2">
      <c r="A12" s="53" t="s">
        <v>29</v>
      </c>
      <c r="B12" s="52">
        <v>6</v>
      </c>
      <c r="D12" s="53" t="s">
        <v>29</v>
      </c>
      <c r="E12" s="52">
        <v>1</v>
      </c>
      <c r="G12" s="53" t="s">
        <v>29</v>
      </c>
      <c r="H12" s="52">
        <v>4</v>
      </c>
      <c r="J12" s="10" t="s">
        <v>29</v>
      </c>
      <c r="K12" s="60">
        <v>12</v>
      </c>
      <c r="L12" s="10">
        <v>11</v>
      </c>
    </row>
    <row r="13" spans="1:12" x14ac:dyDescent="0.2">
      <c r="A13" s="53" t="s">
        <v>35</v>
      </c>
      <c r="B13" s="52">
        <v>10</v>
      </c>
      <c r="D13" s="53" t="s">
        <v>35</v>
      </c>
      <c r="E13" s="52">
        <v>11</v>
      </c>
      <c r="G13" s="53" t="s">
        <v>35</v>
      </c>
      <c r="H13" s="52">
        <v>12</v>
      </c>
      <c r="J13" s="10" t="s">
        <v>26</v>
      </c>
      <c r="K13" s="10">
        <v>9</v>
      </c>
      <c r="L13" s="10">
        <f>RANK(K13,celkem)</f>
        <v>12</v>
      </c>
    </row>
    <row r="14" spans="1:12" x14ac:dyDescent="0.2">
      <c r="A14" s="61" t="s">
        <v>1</v>
      </c>
      <c r="B14" s="45">
        <v>11</v>
      </c>
      <c r="D14" s="61" t="s">
        <v>65</v>
      </c>
      <c r="E14" s="45">
        <v>10</v>
      </c>
      <c r="G14" s="61" t="s">
        <v>1</v>
      </c>
      <c r="H14" s="45">
        <v>13</v>
      </c>
      <c r="J14" s="10" t="s">
        <v>19</v>
      </c>
      <c r="K14" s="10">
        <v>6</v>
      </c>
      <c r="L14" s="10">
        <f>RANK(K14,celkem)</f>
        <v>13</v>
      </c>
    </row>
  </sheetData>
  <autoFilter ref="J1:L14" xr:uid="{BF9FD121-22E7-CB4A-81D9-FCC5D3D31C40}">
    <sortState xmlns:xlrd2="http://schemas.microsoft.com/office/spreadsheetml/2017/richdata2" ref="J2:L14">
      <sortCondition ref="L1:L14"/>
    </sortState>
  </autoFilter>
  <sortState xmlns:xlrd2="http://schemas.microsoft.com/office/spreadsheetml/2017/richdata2" ref="A2:B14">
    <sortCondition ref="A1:A14"/>
  </sortState>
  <mergeCells count="3">
    <mergeCell ref="A1:B1"/>
    <mergeCell ref="D1:E1"/>
    <mergeCell ref="G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List1</vt:lpstr>
      <vt:lpstr>Cyklo etapa</vt:lpstr>
      <vt:lpstr>Mokrá</vt:lpstr>
      <vt:lpstr>Tajná</vt:lpstr>
      <vt:lpstr>Celkem</vt:lpstr>
      <vt:lpstr>celkem</vt:lpstr>
      <vt:lpstr>cyklo</vt:lpstr>
      <vt:lpstr>matka</vt:lpstr>
      <vt:lpstr>mokra</vt:lpstr>
      <vt:lpstr>tajna</vt:lpstr>
      <vt:lpstr>tymy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Bukovský</dc:creator>
  <cp:lastModifiedBy>Josef Bukovský</cp:lastModifiedBy>
  <dcterms:created xsi:type="dcterms:W3CDTF">2020-09-18T14:52:53Z</dcterms:created>
  <dcterms:modified xsi:type="dcterms:W3CDTF">2020-09-20T10:07:16Z</dcterms:modified>
</cp:coreProperties>
</file>